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bookViews>
    <workbookView xWindow="0" yWindow="0" windowWidth="24000" windowHeight="9630" activeTab="1"/>
  </bookViews>
  <sheets>
    <sheet name="Hoja1" sheetId="1" r:id="rId1"/>
    <sheet name="Hoja2" sheetId="3" r:id="rId2"/>
    <sheet name="Hoja3" sheetId="4" r:id="rId3"/>
    <sheet name="Hoja4" sheetId="5" r:id="rId4"/>
    <sheet name="Hoja5" sheetId="6" r:id="rId5"/>
    <sheet name="Hoja6" sheetId="7" r:id="rId6"/>
    <sheet name="Hoja7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 l="1"/>
  <c r="E21" i="8"/>
  <c r="E20" i="8"/>
  <c r="E19" i="8"/>
  <c r="E18" i="8"/>
  <c r="E17" i="8"/>
  <c r="E16" i="8"/>
  <c r="E15" i="8"/>
  <c r="E14" i="8"/>
  <c r="E13" i="8"/>
  <c r="E12" i="8"/>
  <c r="E11" i="8"/>
  <c r="F22" i="8"/>
  <c r="F21" i="8"/>
  <c r="F20" i="8"/>
  <c r="F19" i="8"/>
  <c r="F18" i="8"/>
  <c r="F16" i="8"/>
  <c r="F17" i="8"/>
  <c r="F15" i="8"/>
  <c r="F14" i="8"/>
  <c r="F13" i="8"/>
  <c r="F11" i="8"/>
  <c r="F12" i="8"/>
  <c r="E9" i="8"/>
  <c r="F9" i="8"/>
  <c r="D13" i="8"/>
  <c r="D14" i="8"/>
  <c r="D15" i="8"/>
  <c r="D16" i="8"/>
  <c r="D17" i="8"/>
  <c r="D18" i="8"/>
  <c r="D19" i="8"/>
  <c r="D20" i="8"/>
  <c r="D21" i="8"/>
  <c r="D22" i="8"/>
  <c r="D12" i="8"/>
  <c r="D11" i="8"/>
  <c r="C22" i="8"/>
  <c r="C21" i="8"/>
  <c r="C20" i="8"/>
  <c r="C19" i="8"/>
  <c r="C18" i="8"/>
  <c r="C17" i="8"/>
  <c r="C16" i="8"/>
  <c r="C15" i="8"/>
  <c r="C14" i="8"/>
  <c r="C13" i="8"/>
  <c r="C12" i="8"/>
  <c r="C11" i="8"/>
  <c r="D23" i="8" l="1"/>
  <c r="H9" i="8" l="1"/>
  <c r="D9" i="8"/>
  <c r="C9" i="8"/>
  <c r="F23" i="8"/>
  <c r="E23" i="8"/>
  <c r="C23" i="8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E11" i="3"/>
  <c r="E12" i="3"/>
  <c r="E13" i="3"/>
  <c r="E14" i="3"/>
  <c r="E15" i="3"/>
  <c r="E10" i="3"/>
  <c r="E17" i="3" s="1"/>
  <c r="D11" i="3"/>
  <c r="D12" i="3"/>
  <c r="D13" i="3"/>
  <c r="D14" i="3"/>
  <c r="D15" i="3"/>
  <c r="D10" i="3"/>
  <c r="D15" i="1"/>
  <c r="D14" i="1"/>
  <c r="D13" i="1"/>
  <c r="D12" i="1"/>
  <c r="D11" i="1"/>
  <c r="D10" i="1"/>
  <c r="D17" i="1" s="1"/>
  <c r="G12" i="8" l="1"/>
  <c r="H12" i="8" s="1"/>
  <c r="G14" i="8"/>
  <c r="H14" i="8" s="1"/>
  <c r="G15" i="8"/>
  <c r="H15" i="8" s="1"/>
  <c r="G16" i="8"/>
  <c r="H16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13" i="8"/>
  <c r="H13" i="8" s="1"/>
  <c r="G17" i="8"/>
  <c r="H17" i="8" s="1"/>
  <c r="G9" i="8"/>
  <c r="G11" i="8"/>
  <c r="H11" i="8" s="1"/>
</calcChain>
</file>

<file path=xl/sharedStrings.xml><?xml version="1.0" encoding="utf-8"?>
<sst xmlns="http://schemas.openxmlformats.org/spreadsheetml/2006/main" count="120" uniqueCount="52">
  <si>
    <t>Datos del Cliente:</t>
  </si>
  <si>
    <t>Nombre</t>
  </si>
  <si>
    <t>Cantidad</t>
  </si>
  <si>
    <t>Precio</t>
  </si>
  <si>
    <t>Total</t>
  </si>
  <si>
    <t>Laminado AC-4</t>
  </si>
  <si>
    <t>Pintura Bote 4L</t>
  </si>
  <si>
    <t>Rodapie</t>
  </si>
  <si>
    <t>Pintura Bote 4lt-Color</t>
  </si>
  <si>
    <t>Apliques pared</t>
  </si>
  <si>
    <t>Junta puertas</t>
  </si>
  <si>
    <t>Suma</t>
  </si>
  <si>
    <t xml:space="preserve">Construcciones y Promociones             </t>
  </si>
  <si>
    <t xml:space="preserve">C/ Venezuela 13                                  </t>
  </si>
  <si>
    <t xml:space="preserve">  Pontevedra                                          </t>
  </si>
  <si>
    <t xml:space="preserve"> Tfno 986 24 41 72</t>
  </si>
  <si>
    <t>Descuento por compra a través de nuestra web      8%</t>
  </si>
  <si>
    <t>Precio con dto</t>
  </si>
  <si>
    <t>Carpintería Marcial</t>
  </si>
  <si>
    <t>1º Trimestre</t>
  </si>
  <si>
    <t>Compras</t>
  </si>
  <si>
    <t>Trans y Fletes</t>
  </si>
  <si>
    <t>Sueldos Salarios</t>
  </si>
  <si>
    <t>Seguridad social</t>
  </si>
  <si>
    <t>Trabajos contratados</t>
  </si>
  <si>
    <t>Suministros</t>
  </si>
  <si>
    <t>Alquileres y cánones</t>
  </si>
  <si>
    <t>Gastos financieros</t>
  </si>
  <si>
    <t>Primas de seguros</t>
  </si>
  <si>
    <t>Tributos no estatales</t>
  </si>
  <si>
    <t>Rep. Y conserv.</t>
  </si>
  <si>
    <t>Otros gastos</t>
  </si>
  <si>
    <t>Ventas e ingresos</t>
  </si>
  <si>
    <t>2º Trimestre</t>
  </si>
  <si>
    <t>3º Trimestre</t>
  </si>
  <si>
    <t>4º Trimestre</t>
  </si>
  <si>
    <t>CARPINTERÍA MARCIAL</t>
  </si>
  <si>
    <t>INFORME FINAL</t>
  </si>
  <si>
    <t>RESULTADOS DEL EJERCICICO 2013</t>
  </si>
  <si>
    <t>TRIMESTRES</t>
  </si>
  <si>
    <t>MEDIA TRIMESTRAL</t>
  </si>
  <si>
    <t>TOTAL ANUAL</t>
  </si>
  <si>
    <t>TOTAL VENTAS E INGRESOS</t>
  </si>
  <si>
    <t>Trabajos realizados otras empresas</t>
  </si>
  <si>
    <t>Suministros(energía y agua)</t>
  </si>
  <si>
    <t>Reparación y conservación</t>
  </si>
  <si>
    <t>Otros gastosy servicios</t>
  </si>
  <si>
    <t>TOTAL COMPRAS Y GASTOS</t>
  </si>
  <si>
    <t>TI</t>
  </si>
  <si>
    <t>TII</t>
  </si>
  <si>
    <t>TIII</t>
  </si>
  <si>
    <t>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</si>
</sst>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-C0A]_-;\-* #,##0.00\ [$€-C0A]_-;_-* &quot;-&quot;??\ [$€-C0A]_-;_-@_-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0" borderId="9" xfId="0" applyFont="1" applyBorder="1"/>
    <xf numFmtId="0" fontId="2" fillId="0" borderId="0" xfId="0" applyFont="1"/>
    <xf numFmtId="164" fontId="2" fillId="0" borderId="9" xfId="0" applyNumberFormat="1" applyFont="1" applyBorder="1"/>
    <xf numFmtId="0" fontId="3" fillId="0" borderId="9" xfId="0" applyFont="1" applyBorder="1"/>
    <xf numFmtId="164" fontId="3" fillId="0" borderId="9" xfId="0" applyNumberFormat="1" applyFont="1" applyBorder="1"/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0" fillId="0" borderId="0" xfId="0" applyFill="1" applyAlignment="1"/>
    <xf numFmtId="0" fontId="3" fillId="6" borderId="0" xfId="0" applyFont="1" applyFill="1" applyAlignment="1">
      <alignment horizontal="left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165" fontId="0" fillId="0" borderId="0" xfId="0" applyNumberFormat="1"/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65" fontId="2" fillId="0" borderId="9" xfId="1" applyNumberFormat="1" applyFont="1" applyBorder="1"/>
    <xf numFmtId="165" fontId="2" fillId="0" borderId="9" xfId="2" applyNumberFormat="1" applyFont="1" applyBorder="1"/>
    <xf numFmtId="44" fontId="2" fillId="0" borderId="9" xfId="2" applyFont="1" applyBorder="1"/>
    <xf numFmtId="165" fontId="2" fillId="0" borderId="9" xfId="0" applyNumberFormat="1" applyFont="1" applyBorder="1"/>
    <xf numFmtId="165" fontId="2" fillId="0" borderId="0" xfId="0" applyNumberFormat="1" applyFont="1"/>
    <xf numFmtId="0" fontId="3" fillId="5" borderId="0" xfId="0" applyFont="1" applyFill="1"/>
    <xf numFmtId="0" fontId="3" fillId="10" borderId="0" xfId="0" applyFont="1" applyFill="1"/>
    <xf numFmtId="0" fontId="3" fillId="9" borderId="0" xfId="0" applyFont="1" applyFill="1"/>
    <xf numFmtId="0" fontId="3" fillId="9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3" fillId="7" borderId="0" xfId="0" applyFont="1" applyFill="1" applyAlignment="1">
      <alignment vertical="top"/>
    </xf>
    <xf numFmtId="0" fontId="3" fillId="7" borderId="0" xfId="0" applyFont="1" applyFill="1"/>
    <xf numFmtId="0" fontId="3" fillId="10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/>
    </xf>
    <xf numFmtId="164" fontId="2" fillId="13" borderId="9" xfId="0" applyNumberFormat="1" applyFont="1" applyFill="1" applyBorder="1" applyAlignment="1">
      <alignment horizontal="left"/>
    </xf>
    <xf numFmtId="164" fontId="2" fillId="11" borderId="9" xfId="0" applyNumberFormat="1" applyFont="1" applyFill="1" applyBorder="1" applyAlignment="1">
      <alignment horizontal="left"/>
    </xf>
    <xf numFmtId="0" fontId="3" fillId="0" borderId="9" xfId="0" applyFont="1" applyBorder="1" applyAlignment="1">
      <alignment vertical="top"/>
    </xf>
    <xf numFmtId="164" fontId="3" fillId="11" borderId="9" xfId="0" applyNumberFormat="1" applyFont="1" applyFill="1" applyBorder="1" applyAlignment="1">
      <alignment horizontal="left"/>
    </xf>
    <xf numFmtId="164" fontId="3" fillId="13" borderId="9" xfId="0" applyNumberFormat="1" applyFont="1" applyFill="1" applyBorder="1" applyAlignment="1">
      <alignment horizontal="left"/>
    </xf>
    <xf numFmtId="0" fontId="3" fillId="14" borderId="9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14" borderId="9" xfId="0" applyNumberFormat="1" applyFont="1" applyFill="1" applyBorder="1"/>
    <xf numFmtId="164" fontId="3" fillId="12" borderId="9" xfId="0" applyNumberFormat="1" applyFont="1" applyFill="1" applyBorder="1"/>
    <xf numFmtId="164" fontId="4" fillId="15" borderId="9" xfId="0" applyNumberFormat="1" applyFont="1" applyFill="1" applyBorder="1"/>
    <xf numFmtId="164" fontId="3" fillId="8" borderId="9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D10" sqref="D10"/>
    </sheetView>
  </sheetViews>
  <sheetFormatPr baseColWidth="10" defaultRowHeight="15" x14ac:dyDescent="0.25"/>
  <cols>
    <col min="1" max="1" width="21.7109375" customWidth="1"/>
    <col min="2" max="2" width="14.42578125" customWidth="1"/>
    <col min="3" max="3" width="11.5703125" customWidth="1"/>
    <col min="4" max="4" width="12.140625" customWidth="1"/>
  </cols>
  <sheetData>
    <row r="2" spans="1:6" ht="15" customHeight="1" x14ac:dyDescent="0.25">
      <c r="A2" s="5" t="s">
        <v>12</v>
      </c>
      <c r="B2" s="6"/>
      <c r="D2" s="7" t="s">
        <v>0</v>
      </c>
      <c r="E2" s="8"/>
      <c r="F2" s="9"/>
    </row>
    <row r="3" spans="1:6" x14ac:dyDescent="0.25">
      <c r="A3" s="1" t="s">
        <v>13</v>
      </c>
      <c r="B3" s="2"/>
      <c r="D3" s="10"/>
      <c r="E3" s="11"/>
      <c r="F3" s="12"/>
    </row>
    <row r="4" spans="1:6" x14ac:dyDescent="0.25">
      <c r="A4" s="1" t="s">
        <v>14</v>
      </c>
      <c r="B4" s="2"/>
      <c r="D4" s="10"/>
      <c r="E4" s="11"/>
      <c r="F4" s="12"/>
    </row>
    <row r="5" spans="1:6" x14ac:dyDescent="0.25">
      <c r="A5" s="3" t="s">
        <v>15</v>
      </c>
      <c r="B5" s="4"/>
      <c r="D5" s="13"/>
      <c r="E5" s="14"/>
      <c r="F5" s="15"/>
    </row>
    <row r="8" spans="1:6" x14ac:dyDescent="0.25">
      <c r="A8" s="19" t="s">
        <v>1</v>
      </c>
      <c r="B8" s="19" t="s">
        <v>2</v>
      </c>
      <c r="C8" s="19" t="s">
        <v>3</v>
      </c>
      <c r="D8" s="19" t="s">
        <v>4</v>
      </c>
    </row>
    <row r="9" spans="1:6" x14ac:dyDescent="0.25">
      <c r="A9" s="17"/>
      <c r="B9" s="17"/>
      <c r="C9" s="17"/>
      <c r="D9" s="17"/>
    </row>
    <row r="10" spans="1:6" x14ac:dyDescent="0.25">
      <c r="A10" s="16" t="s">
        <v>5</v>
      </c>
      <c r="B10" s="16">
        <v>100</v>
      </c>
      <c r="C10" s="18">
        <v>32</v>
      </c>
      <c r="D10" s="18">
        <f t="shared" ref="D10:D15" si="0">PRODUCT(B10,C10)</f>
        <v>3200</v>
      </c>
    </row>
    <row r="11" spans="1:6" x14ac:dyDescent="0.25">
      <c r="A11" s="16" t="s">
        <v>6</v>
      </c>
      <c r="B11" s="16">
        <v>3</v>
      </c>
      <c r="C11" s="18">
        <v>25</v>
      </c>
      <c r="D11" s="18">
        <f t="shared" si="0"/>
        <v>75</v>
      </c>
    </row>
    <row r="12" spans="1:6" x14ac:dyDescent="0.25">
      <c r="A12" s="16" t="s">
        <v>7</v>
      </c>
      <c r="B12" s="16">
        <v>120</v>
      </c>
      <c r="C12" s="18">
        <v>6</v>
      </c>
      <c r="D12" s="18">
        <f t="shared" si="0"/>
        <v>720</v>
      </c>
    </row>
    <row r="13" spans="1:6" x14ac:dyDescent="0.25">
      <c r="A13" s="16" t="s">
        <v>8</v>
      </c>
      <c r="B13" s="16">
        <v>6</v>
      </c>
      <c r="C13" s="18">
        <v>32</v>
      </c>
      <c r="D13" s="18">
        <f t="shared" si="0"/>
        <v>192</v>
      </c>
    </row>
    <row r="14" spans="1:6" x14ac:dyDescent="0.25">
      <c r="A14" s="16" t="s">
        <v>9</v>
      </c>
      <c r="B14" s="16">
        <v>12</v>
      </c>
      <c r="C14" s="18">
        <v>62</v>
      </c>
      <c r="D14" s="18">
        <f t="shared" si="0"/>
        <v>744</v>
      </c>
    </row>
    <row r="15" spans="1:6" x14ac:dyDescent="0.25">
      <c r="A15" s="16" t="s">
        <v>10</v>
      </c>
      <c r="B15" s="16">
        <v>6</v>
      </c>
      <c r="C15" s="18">
        <v>20</v>
      </c>
      <c r="D15" s="18">
        <f t="shared" si="0"/>
        <v>120</v>
      </c>
    </row>
    <row r="16" spans="1:6" x14ac:dyDescent="0.25">
      <c r="A16" s="17"/>
      <c r="B16" s="17"/>
      <c r="C16" s="17"/>
      <c r="D16" s="17"/>
    </row>
    <row r="17" spans="1:4" x14ac:dyDescent="0.25">
      <c r="A17" s="17"/>
      <c r="B17" s="17"/>
      <c r="C17" s="19" t="s">
        <v>11</v>
      </c>
      <c r="D17" s="20">
        <f>SUM(D10:D15)</f>
        <v>5051</v>
      </c>
    </row>
  </sheetData>
  <mergeCells count="2">
    <mergeCell ref="D2:F5"/>
    <mergeCell ref="A2:B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26" sqref="E26"/>
    </sheetView>
  </sheetViews>
  <sheetFormatPr baseColWidth="10" defaultRowHeight="15" x14ac:dyDescent="0.25"/>
  <cols>
    <col min="1" max="1" width="21.7109375" customWidth="1"/>
    <col min="2" max="2" width="14.42578125" customWidth="1"/>
    <col min="3" max="3" width="11.5703125" customWidth="1"/>
    <col min="4" max="4" width="19.140625" bestFit="1" customWidth="1"/>
    <col min="5" max="5" width="12.140625" customWidth="1"/>
  </cols>
  <sheetData>
    <row r="1" spans="1:8" ht="15" customHeight="1" x14ac:dyDescent="0.25">
      <c r="A1" s="31" t="s">
        <v>12</v>
      </c>
      <c r="B1" s="32"/>
      <c r="D1" s="37" t="s">
        <v>0</v>
      </c>
      <c r="E1" s="38"/>
      <c r="F1" s="21"/>
    </row>
    <row r="2" spans="1:8" x14ac:dyDescent="0.25">
      <c r="A2" s="33" t="s">
        <v>13</v>
      </c>
      <c r="B2" s="34"/>
      <c r="D2" s="22"/>
      <c r="E2" s="23"/>
      <c r="F2" s="24"/>
    </row>
    <row r="3" spans="1:8" x14ac:dyDescent="0.25">
      <c r="A3" s="33" t="s">
        <v>14</v>
      </c>
      <c r="B3" s="34"/>
      <c r="D3" s="22"/>
      <c r="E3" s="23"/>
      <c r="F3" s="24"/>
    </row>
    <row r="4" spans="1:8" x14ac:dyDescent="0.25">
      <c r="A4" s="35" t="s">
        <v>15</v>
      </c>
      <c r="B4" s="36"/>
      <c r="D4" s="25"/>
      <c r="E4" s="26"/>
      <c r="F4" s="27"/>
    </row>
    <row r="6" spans="1:8" x14ac:dyDescent="0.25">
      <c r="A6" s="29" t="s">
        <v>16</v>
      </c>
      <c r="B6" s="29"/>
      <c r="C6" s="29"/>
      <c r="D6" s="29"/>
      <c r="E6" s="29"/>
      <c r="F6" s="29"/>
      <c r="G6" s="30"/>
      <c r="H6" s="28"/>
    </row>
    <row r="8" spans="1:8" x14ac:dyDescent="0.25">
      <c r="A8" s="19" t="s">
        <v>1</v>
      </c>
      <c r="B8" s="19" t="s">
        <v>2</v>
      </c>
      <c r="C8" s="19" t="s">
        <v>3</v>
      </c>
      <c r="D8" s="19" t="s">
        <v>17</v>
      </c>
      <c r="E8" s="19" t="s">
        <v>4</v>
      </c>
    </row>
    <row r="9" spans="1:8" x14ac:dyDescent="0.25">
      <c r="A9" s="17"/>
      <c r="B9" s="17"/>
      <c r="C9" s="17"/>
      <c r="D9" s="17"/>
      <c r="E9" s="17"/>
    </row>
    <row r="10" spans="1:8" x14ac:dyDescent="0.25">
      <c r="A10" s="16" t="s">
        <v>5</v>
      </c>
      <c r="B10" s="16">
        <v>100</v>
      </c>
      <c r="C10" s="18">
        <v>32</v>
      </c>
      <c r="D10" s="18">
        <f>C10-(C10*8%)</f>
        <v>29.44</v>
      </c>
      <c r="E10" s="18">
        <f>PRODUCT(B10,D10)</f>
        <v>2944</v>
      </c>
    </row>
    <row r="11" spans="1:8" x14ac:dyDescent="0.25">
      <c r="A11" s="16" t="s">
        <v>6</v>
      </c>
      <c r="B11" s="16">
        <v>3</v>
      </c>
      <c r="C11" s="18">
        <v>25</v>
      </c>
      <c r="D11" s="18">
        <f t="shared" ref="D11:D15" si="0">C11-(C11*8%)</f>
        <v>23</v>
      </c>
      <c r="E11" s="18">
        <f t="shared" ref="E11:E15" si="1">PRODUCT(B11,D11)</f>
        <v>69</v>
      </c>
    </row>
    <row r="12" spans="1:8" x14ac:dyDescent="0.25">
      <c r="A12" s="16" t="s">
        <v>7</v>
      </c>
      <c r="B12" s="16">
        <v>120</v>
      </c>
      <c r="C12" s="18">
        <v>6</v>
      </c>
      <c r="D12" s="18">
        <f t="shared" si="0"/>
        <v>5.52</v>
      </c>
      <c r="E12" s="18">
        <f t="shared" si="1"/>
        <v>662.4</v>
      </c>
    </row>
    <row r="13" spans="1:8" x14ac:dyDescent="0.25">
      <c r="A13" s="16" t="s">
        <v>8</v>
      </c>
      <c r="B13" s="16">
        <v>6</v>
      </c>
      <c r="C13" s="18">
        <v>32</v>
      </c>
      <c r="D13" s="18">
        <f t="shared" si="0"/>
        <v>29.44</v>
      </c>
      <c r="E13" s="18">
        <f t="shared" si="1"/>
        <v>176.64000000000001</v>
      </c>
    </row>
    <row r="14" spans="1:8" x14ac:dyDescent="0.25">
      <c r="A14" s="16" t="s">
        <v>9</v>
      </c>
      <c r="B14" s="16">
        <v>12</v>
      </c>
      <c r="C14" s="18">
        <v>62</v>
      </c>
      <c r="D14" s="18">
        <f t="shared" si="0"/>
        <v>57.04</v>
      </c>
      <c r="E14" s="18">
        <f t="shared" si="1"/>
        <v>684.48</v>
      </c>
    </row>
    <row r="15" spans="1:8" x14ac:dyDescent="0.25">
      <c r="A15" s="16" t="s">
        <v>10</v>
      </c>
      <c r="B15" s="16">
        <v>6</v>
      </c>
      <c r="C15" s="18">
        <v>20</v>
      </c>
      <c r="D15" s="18">
        <f t="shared" si="0"/>
        <v>18.399999999999999</v>
      </c>
      <c r="E15" s="18">
        <f t="shared" si="1"/>
        <v>110.39999999999999</v>
      </c>
    </row>
    <row r="16" spans="1:8" x14ac:dyDescent="0.25">
      <c r="A16" s="17"/>
      <c r="B16" s="17"/>
      <c r="C16" s="17"/>
      <c r="D16" s="17"/>
      <c r="E16" s="17"/>
    </row>
    <row r="17" spans="1:5" x14ac:dyDescent="0.25">
      <c r="A17" s="17"/>
      <c r="B17" s="17"/>
      <c r="C17" s="19" t="s">
        <v>11</v>
      </c>
      <c r="D17" s="19"/>
      <c r="E17" s="20">
        <f>SUM(E10:E15)</f>
        <v>4646.92</v>
      </c>
    </row>
  </sheetData>
  <mergeCells count="2">
    <mergeCell ref="A1:B1"/>
    <mergeCell ref="A6:F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K28" sqref="K28"/>
    </sheetView>
  </sheetViews>
  <sheetFormatPr baseColWidth="10" defaultRowHeight="15" x14ac:dyDescent="0.25"/>
  <cols>
    <col min="2" max="4" width="11.5703125" bestFit="1" customWidth="1"/>
    <col min="5" max="5" width="13.140625" customWidth="1"/>
    <col min="6" max="6" width="14.85546875" customWidth="1"/>
    <col min="7" max="7" width="14.140625" customWidth="1"/>
    <col min="8" max="8" width="11.5703125" bestFit="1" customWidth="1"/>
    <col min="9" max="9" width="13.7109375" customWidth="1"/>
    <col min="10" max="10" width="11.5703125" bestFit="1" customWidth="1"/>
    <col min="11" max="11" width="14" customWidth="1"/>
    <col min="12" max="12" width="12.7109375" customWidth="1"/>
    <col min="13" max="13" width="11.5703125" bestFit="1" customWidth="1"/>
    <col min="14" max="14" width="11.85546875" bestFit="1" customWidth="1"/>
  </cols>
  <sheetData>
    <row r="2" spans="1:14" x14ac:dyDescent="0.25">
      <c r="A2" s="55" t="s">
        <v>18</v>
      </c>
      <c r="B2" s="55"/>
      <c r="C2" s="53"/>
    </row>
    <row r="3" spans="1:14" x14ac:dyDescent="0.25">
      <c r="A3" s="56" t="s">
        <v>19</v>
      </c>
      <c r="B3" s="56"/>
      <c r="C3" s="54"/>
    </row>
    <row r="4" spans="1:14" ht="30" x14ac:dyDescent="0.25">
      <c r="B4" s="41" t="s">
        <v>20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25</v>
      </c>
      <c r="H4" s="41" t="s">
        <v>26</v>
      </c>
      <c r="I4" s="41" t="s">
        <v>27</v>
      </c>
      <c r="J4" s="41" t="s">
        <v>28</v>
      </c>
      <c r="K4" s="41" t="s">
        <v>29</v>
      </c>
      <c r="L4" s="41" t="s">
        <v>30</v>
      </c>
      <c r="M4" s="41" t="s">
        <v>31</v>
      </c>
      <c r="N4" s="41" t="s">
        <v>32</v>
      </c>
    </row>
    <row r="5" spans="1:14" x14ac:dyDescent="0.25">
      <c r="A5" s="39"/>
      <c r="B5" s="42">
        <v>2000</v>
      </c>
      <c r="C5" s="42">
        <v>250</v>
      </c>
      <c r="D5" s="42">
        <v>1500</v>
      </c>
      <c r="E5" s="42">
        <v>300</v>
      </c>
      <c r="F5" s="42">
        <v>350</v>
      </c>
      <c r="G5" s="42">
        <v>150</v>
      </c>
      <c r="H5" s="42">
        <v>1500</v>
      </c>
      <c r="I5" s="42">
        <v>125</v>
      </c>
      <c r="J5" s="42">
        <v>521</v>
      </c>
      <c r="K5" s="42">
        <v>212</v>
      </c>
      <c r="L5" s="42">
        <v>120</v>
      </c>
      <c r="M5" s="42">
        <v>122</v>
      </c>
      <c r="N5" s="42">
        <v>12500</v>
      </c>
    </row>
    <row r="6" spans="1:14" x14ac:dyDescent="0.25">
      <c r="A6" s="39"/>
      <c r="B6" s="42">
        <v>1500</v>
      </c>
      <c r="C6" s="42">
        <v>125</v>
      </c>
      <c r="D6" s="42">
        <v>1300</v>
      </c>
      <c r="E6" s="42">
        <v>250</v>
      </c>
      <c r="F6" s="42">
        <v>250</v>
      </c>
      <c r="G6" s="42">
        <v>250</v>
      </c>
      <c r="H6" s="42">
        <v>1500</v>
      </c>
      <c r="I6" s="42">
        <v>328</v>
      </c>
      <c r="J6" s="42">
        <v>321</v>
      </c>
      <c r="K6" s="42">
        <v>324</v>
      </c>
      <c r="L6" s="42">
        <v>322</v>
      </c>
      <c r="M6" s="42">
        <v>324</v>
      </c>
      <c r="N6" s="42">
        <v>13240</v>
      </c>
    </row>
    <row r="7" spans="1:14" x14ac:dyDescent="0.25">
      <c r="A7" s="39"/>
      <c r="B7" s="42">
        <v>3200</v>
      </c>
      <c r="C7" s="42"/>
      <c r="D7" s="42">
        <v>2100</v>
      </c>
      <c r="E7" s="42">
        <v>320</v>
      </c>
      <c r="F7" s="42">
        <v>500</v>
      </c>
      <c r="G7" s="42">
        <v>350</v>
      </c>
      <c r="H7" s="42">
        <v>2100</v>
      </c>
      <c r="I7" s="42">
        <v>422</v>
      </c>
      <c r="J7" s="42"/>
      <c r="K7" s="42">
        <v>415</v>
      </c>
      <c r="L7" s="42">
        <v>423</v>
      </c>
      <c r="M7" s="42">
        <v>422</v>
      </c>
      <c r="N7" s="42">
        <v>1400</v>
      </c>
    </row>
    <row r="8" spans="1:14" x14ac:dyDescent="0.25">
      <c r="A8" s="39"/>
      <c r="B8" s="42"/>
      <c r="C8" s="42"/>
      <c r="D8" s="42">
        <v>3200</v>
      </c>
      <c r="E8" s="42">
        <v>410</v>
      </c>
      <c r="F8" s="42">
        <v>620</v>
      </c>
      <c r="G8" s="42"/>
      <c r="H8" s="42"/>
      <c r="I8" s="42"/>
      <c r="J8" s="42"/>
      <c r="K8" s="42"/>
      <c r="L8" s="42">
        <v>412</v>
      </c>
      <c r="M8" s="42">
        <v>521</v>
      </c>
      <c r="N8" s="42">
        <v>5200</v>
      </c>
    </row>
    <row r="9" spans="1:14" x14ac:dyDescent="0.25">
      <c r="A9" s="39"/>
      <c r="B9" s="42"/>
      <c r="C9" s="42"/>
      <c r="D9" s="42"/>
      <c r="E9" s="42"/>
      <c r="F9" s="42">
        <v>320</v>
      </c>
      <c r="G9" s="42"/>
      <c r="H9" s="42"/>
      <c r="I9" s="42"/>
      <c r="J9" s="42"/>
      <c r="K9" s="42"/>
      <c r="L9" s="42"/>
      <c r="M9" s="42">
        <v>312</v>
      </c>
      <c r="N9" s="42">
        <v>430</v>
      </c>
    </row>
    <row r="10" spans="1:14" x14ac:dyDescent="0.25">
      <c r="A10" s="39"/>
      <c r="B10" s="42"/>
      <c r="C10" s="42"/>
      <c r="D10" s="42"/>
      <c r="E10" s="42"/>
      <c r="F10" s="42">
        <v>420</v>
      </c>
      <c r="G10" s="42"/>
      <c r="H10" s="42"/>
      <c r="I10" s="42"/>
      <c r="J10" s="42"/>
      <c r="K10" s="42"/>
      <c r="L10" s="42"/>
      <c r="M10" s="42">
        <v>623</v>
      </c>
      <c r="N10" s="42">
        <v>2500</v>
      </c>
    </row>
    <row r="11" spans="1:14" x14ac:dyDescent="0.25">
      <c r="A11" s="39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>
        <v>1200</v>
      </c>
    </row>
    <row r="12" spans="1:14" x14ac:dyDescent="0.25">
      <c r="A12" s="39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39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39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3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39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3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3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39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5">
      <c r="A20" s="39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t="s">
        <v>4</v>
      </c>
      <c r="B24" s="45">
        <f>SUM(B5:B23)</f>
        <v>6700</v>
      </c>
      <c r="C24" s="45">
        <f t="shared" ref="C24:M24" si="0">SUM(C5:C23)</f>
        <v>375</v>
      </c>
      <c r="D24" s="45">
        <f t="shared" si="0"/>
        <v>8100</v>
      </c>
      <c r="E24" s="45">
        <f t="shared" si="0"/>
        <v>1280</v>
      </c>
      <c r="F24" s="45">
        <f t="shared" si="0"/>
        <v>2460</v>
      </c>
      <c r="G24" s="45">
        <f t="shared" si="0"/>
        <v>750</v>
      </c>
      <c r="H24" s="45">
        <f t="shared" si="0"/>
        <v>5100</v>
      </c>
      <c r="I24" s="45">
        <f t="shared" si="0"/>
        <v>875</v>
      </c>
      <c r="J24" s="45">
        <f t="shared" si="0"/>
        <v>842</v>
      </c>
      <c r="K24" s="45">
        <f t="shared" si="0"/>
        <v>951</v>
      </c>
      <c r="L24" s="45">
        <f t="shared" si="0"/>
        <v>1277</v>
      </c>
      <c r="M24" s="45">
        <f t="shared" si="0"/>
        <v>2324</v>
      </c>
      <c r="N24" s="45">
        <f>SUM(N5:N23)</f>
        <v>36470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B24" sqref="B24"/>
    </sheetView>
  </sheetViews>
  <sheetFormatPr baseColWidth="10" defaultRowHeight="15" x14ac:dyDescent="0.25"/>
  <cols>
    <col min="2" max="5" width="11.5703125" bestFit="1" customWidth="1"/>
    <col min="6" max="6" width="15" customWidth="1"/>
    <col min="7" max="7" width="13.140625" customWidth="1"/>
    <col min="8" max="8" width="11.5703125" bestFit="1" customWidth="1"/>
    <col min="9" max="9" width="14.28515625" customWidth="1"/>
    <col min="10" max="10" width="11.5703125" bestFit="1" customWidth="1"/>
    <col min="11" max="11" width="14.28515625" customWidth="1"/>
    <col min="12" max="13" width="11.5703125" bestFit="1" customWidth="1"/>
    <col min="14" max="14" width="11.85546875" bestFit="1" customWidth="1"/>
  </cols>
  <sheetData>
    <row r="2" spans="1:14" x14ac:dyDescent="0.25">
      <c r="A2" s="50" t="s">
        <v>18</v>
      </c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49" t="s">
        <v>33</v>
      </c>
      <c r="B3" s="49"/>
      <c r="C3" s="5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45" x14ac:dyDescent="0.25">
      <c r="A4" s="17"/>
      <c r="B4" s="41" t="s">
        <v>20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25</v>
      </c>
      <c r="H4" s="41" t="s">
        <v>26</v>
      </c>
      <c r="I4" s="41" t="s">
        <v>27</v>
      </c>
      <c r="J4" s="41" t="s">
        <v>28</v>
      </c>
      <c r="K4" s="41" t="s">
        <v>29</v>
      </c>
      <c r="L4" s="41" t="s">
        <v>30</v>
      </c>
      <c r="M4" s="41" t="s">
        <v>31</v>
      </c>
      <c r="N4" s="41" t="s">
        <v>32</v>
      </c>
    </row>
    <row r="5" spans="1:14" x14ac:dyDescent="0.25">
      <c r="A5" s="46"/>
      <c r="B5" s="42">
        <v>2000</v>
      </c>
      <c r="C5" s="42">
        <v>120</v>
      </c>
      <c r="D5" s="42">
        <v>1500</v>
      </c>
      <c r="E5" s="42">
        <v>500</v>
      </c>
      <c r="F5" s="42">
        <v>250</v>
      </c>
      <c r="G5" s="42">
        <v>150</v>
      </c>
      <c r="H5" s="42">
        <v>1500</v>
      </c>
      <c r="I5" s="42">
        <v>122</v>
      </c>
      <c r="J5" s="42">
        <v>521</v>
      </c>
      <c r="K5" s="42">
        <v>128</v>
      </c>
      <c r="L5" s="42">
        <v>110</v>
      </c>
      <c r="M5" s="42">
        <v>144</v>
      </c>
      <c r="N5" s="42">
        <v>10200</v>
      </c>
    </row>
    <row r="6" spans="1:14" x14ac:dyDescent="0.25">
      <c r="A6" s="46"/>
      <c r="B6" s="42">
        <v>1500</v>
      </c>
      <c r="C6" s="42">
        <v>340</v>
      </c>
      <c r="D6" s="42">
        <v>1300</v>
      </c>
      <c r="E6" s="42">
        <v>250</v>
      </c>
      <c r="F6" s="42">
        <v>125</v>
      </c>
      <c r="G6" s="42">
        <v>250</v>
      </c>
      <c r="H6" s="42">
        <v>1500</v>
      </c>
      <c r="I6" s="42">
        <v>324</v>
      </c>
      <c r="J6" s="42">
        <v>321</v>
      </c>
      <c r="K6" s="42">
        <v>221</v>
      </c>
      <c r="L6" s="42">
        <v>415</v>
      </c>
      <c r="M6" s="42">
        <v>524</v>
      </c>
      <c r="N6" s="42">
        <v>11200</v>
      </c>
    </row>
    <row r="7" spans="1:14" x14ac:dyDescent="0.25">
      <c r="A7" s="46"/>
      <c r="B7" s="42">
        <v>2300</v>
      </c>
      <c r="C7" s="42"/>
      <c r="D7" s="42">
        <v>2100</v>
      </c>
      <c r="E7" s="42">
        <v>320</v>
      </c>
      <c r="F7" s="42">
        <v>322</v>
      </c>
      <c r="G7" s="42">
        <v>350</v>
      </c>
      <c r="H7" s="42">
        <v>2100</v>
      </c>
      <c r="I7" s="42">
        <v>411</v>
      </c>
      <c r="J7" s="42"/>
      <c r="K7" s="42"/>
      <c r="L7" s="42">
        <v>322</v>
      </c>
      <c r="M7" s="42">
        <v>222</v>
      </c>
      <c r="N7" s="42">
        <v>1200</v>
      </c>
    </row>
    <row r="8" spans="1:14" x14ac:dyDescent="0.25">
      <c r="A8" s="46"/>
      <c r="B8" s="42"/>
      <c r="C8" s="42"/>
      <c r="D8" s="42">
        <v>3200</v>
      </c>
      <c r="E8" s="42">
        <v>410</v>
      </c>
      <c r="F8" s="42">
        <v>421</v>
      </c>
      <c r="G8" s="42"/>
      <c r="H8" s="42"/>
      <c r="I8" s="42">
        <v>122</v>
      </c>
      <c r="J8" s="42"/>
      <c r="K8" s="42"/>
      <c r="L8" s="42">
        <v>228</v>
      </c>
      <c r="M8" s="42">
        <v>520</v>
      </c>
      <c r="N8" s="42">
        <v>6800</v>
      </c>
    </row>
    <row r="9" spans="1:14" x14ac:dyDescent="0.25">
      <c r="A9" s="46"/>
      <c r="B9" s="42"/>
      <c r="C9" s="42"/>
      <c r="D9" s="42"/>
      <c r="E9" s="42"/>
      <c r="F9" s="42">
        <v>350</v>
      </c>
      <c r="G9" s="42"/>
      <c r="H9" s="42"/>
      <c r="I9" s="42"/>
      <c r="J9" s="42"/>
      <c r="K9" s="42"/>
      <c r="L9" s="42"/>
      <c r="M9" s="42">
        <v>320</v>
      </c>
      <c r="N9" s="42">
        <v>530</v>
      </c>
    </row>
    <row r="10" spans="1:14" x14ac:dyDescent="0.25">
      <c r="A10" s="46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>
        <v>258</v>
      </c>
      <c r="N10" s="42">
        <v>3428</v>
      </c>
    </row>
    <row r="11" spans="1:14" x14ac:dyDescent="0.25">
      <c r="A11" s="46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>
        <v>1258</v>
      </c>
    </row>
    <row r="12" spans="1:14" x14ac:dyDescent="0.25">
      <c r="A12" s="4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4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4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4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46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4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46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x14ac:dyDescent="0.25">
      <c r="A19" s="4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5">
      <c r="A20" s="4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5">
      <c r="A21" s="4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5">
      <c r="A22" s="17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7" t="s">
        <v>4</v>
      </c>
      <c r="B24" s="45">
        <f>SUM(B5:B23)</f>
        <v>5800</v>
      </c>
      <c r="C24" s="45">
        <f t="shared" ref="C24:N24" si="0">SUM(C5:C23)</f>
        <v>460</v>
      </c>
      <c r="D24" s="45">
        <f t="shared" si="0"/>
        <v>8100</v>
      </c>
      <c r="E24" s="45">
        <f t="shared" si="0"/>
        <v>1480</v>
      </c>
      <c r="F24" s="45">
        <f t="shared" si="0"/>
        <v>1468</v>
      </c>
      <c r="G24" s="45">
        <f t="shared" si="0"/>
        <v>750</v>
      </c>
      <c r="H24" s="45">
        <f t="shared" si="0"/>
        <v>5100</v>
      </c>
      <c r="I24" s="45">
        <f t="shared" si="0"/>
        <v>979</v>
      </c>
      <c r="J24" s="45">
        <f t="shared" si="0"/>
        <v>842</v>
      </c>
      <c r="K24" s="45">
        <f t="shared" si="0"/>
        <v>349</v>
      </c>
      <c r="L24" s="45">
        <f t="shared" si="0"/>
        <v>1075</v>
      </c>
      <c r="M24" s="45">
        <f t="shared" si="0"/>
        <v>1988</v>
      </c>
      <c r="N24" s="45">
        <f t="shared" si="0"/>
        <v>34616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A20" sqref="A20:XFD22"/>
    </sheetView>
  </sheetViews>
  <sheetFormatPr baseColWidth="10" defaultRowHeight="15" x14ac:dyDescent="0.25"/>
  <cols>
    <col min="2" max="5" width="11.5703125" bestFit="1" customWidth="1"/>
    <col min="6" max="6" width="12.85546875" customWidth="1"/>
    <col min="7" max="7" width="14" customWidth="1"/>
    <col min="8" max="8" width="11.5703125" bestFit="1" customWidth="1"/>
    <col min="9" max="9" width="13.28515625" customWidth="1"/>
    <col min="10" max="10" width="11.5703125" bestFit="1" customWidth="1"/>
    <col min="11" max="11" width="14.7109375" customWidth="1"/>
    <col min="12" max="13" width="11.5703125" bestFit="1" customWidth="1"/>
    <col min="14" max="14" width="11.85546875" bestFit="1" customWidth="1"/>
  </cols>
  <sheetData>
    <row r="2" spans="1:14" x14ac:dyDescent="0.25">
      <c r="A2" s="57" t="s">
        <v>18</v>
      </c>
      <c r="B2" s="57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48" t="s">
        <v>34</v>
      </c>
      <c r="B3" s="48"/>
      <c r="C3" s="5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45" x14ac:dyDescent="0.25">
      <c r="A4" s="17"/>
      <c r="B4" s="41" t="s">
        <v>20</v>
      </c>
      <c r="C4" s="41" t="s">
        <v>21</v>
      </c>
      <c r="D4" s="41" t="s">
        <v>22</v>
      </c>
      <c r="E4" s="41" t="s">
        <v>23</v>
      </c>
      <c r="F4" s="41" t="s">
        <v>24</v>
      </c>
      <c r="G4" s="41" t="s">
        <v>25</v>
      </c>
      <c r="H4" s="41" t="s">
        <v>26</v>
      </c>
      <c r="I4" s="41" t="s">
        <v>27</v>
      </c>
      <c r="J4" s="41" t="s">
        <v>28</v>
      </c>
      <c r="K4" s="41" t="s">
        <v>29</v>
      </c>
      <c r="L4" s="41" t="s">
        <v>30</v>
      </c>
      <c r="M4" s="41" t="s">
        <v>31</v>
      </c>
      <c r="N4" s="41" t="s">
        <v>32</v>
      </c>
    </row>
    <row r="5" spans="1:14" x14ac:dyDescent="0.25">
      <c r="A5" s="46"/>
      <c r="B5" s="42">
        <v>1500</v>
      </c>
      <c r="C5" s="42">
        <v>128</v>
      </c>
      <c r="D5" s="42">
        <v>1500</v>
      </c>
      <c r="E5" s="42">
        <v>500</v>
      </c>
      <c r="F5" s="42">
        <v>422</v>
      </c>
      <c r="G5" s="42">
        <v>150</v>
      </c>
      <c r="H5" s="42">
        <v>1500</v>
      </c>
      <c r="I5" s="42">
        <v>68</v>
      </c>
      <c r="J5" s="42">
        <v>521</v>
      </c>
      <c r="K5" s="42">
        <v>158</v>
      </c>
      <c r="L5" s="42">
        <v>98</v>
      </c>
      <c r="M5" s="42">
        <v>524</v>
      </c>
      <c r="N5" s="42">
        <v>10500</v>
      </c>
    </row>
    <row r="6" spans="1:14" x14ac:dyDescent="0.25">
      <c r="A6" s="46"/>
      <c r="B6" s="42">
        <v>2400</v>
      </c>
      <c r="C6" s="42">
        <v>324</v>
      </c>
      <c r="D6" s="42">
        <v>1300</v>
      </c>
      <c r="E6" s="42">
        <v>250</v>
      </c>
      <c r="F6" s="42">
        <v>325</v>
      </c>
      <c r="G6" s="42">
        <v>250</v>
      </c>
      <c r="H6" s="42">
        <v>1500</v>
      </c>
      <c r="I6" s="42">
        <v>125</v>
      </c>
      <c r="J6" s="42">
        <v>321</v>
      </c>
      <c r="K6" s="42">
        <v>456</v>
      </c>
      <c r="L6" s="42">
        <v>522</v>
      </c>
      <c r="M6" s="42">
        <v>743</v>
      </c>
      <c r="N6" s="42">
        <v>12000</v>
      </c>
    </row>
    <row r="7" spans="1:14" x14ac:dyDescent="0.25">
      <c r="A7" s="46"/>
      <c r="B7" s="42">
        <v>4100</v>
      </c>
      <c r="C7" s="42">
        <v>452</v>
      </c>
      <c r="D7" s="42">
        <v>2100</v>
      </c>
      <c r="E7" s="42">
        <v>320</v>
      </c>
      <c r="F7" s="42">
        <v>728</v>
      </c>
      <c r="G7" s="42">
        <v>350</v>
      </c>
      <c r="H7" s="42">
        <v>2100</v>
      </c>
      <c r="I7" s="42">
        <v>245</v>
      </c>
      <c r="J7" s="42"/>
      <c r="K7" s="42">
        <v>512</v>
      </c>
      <c r="L7" s="42">
        <v>324</v>
      </c>
      <c r="M7" s="42">
        <v>125</v>
      </c>
      <c r="N7" s="42">
        <v>14528</v>
      </c>
    </row>
    <row r="8" spans="1:14" x14ac:dyDescent="0.25">
      <c r="A8" s="46"/>
      <c r="B8" s="42">
        <v>1200</v>
      </c>
      <c r="C8" s="42"/>
      <c r="D8" s="42">
        <v>3200</v>
      </c>
      <c r="E8" s="42">
        <v>410</v>
      </c>
      <c r="F8" s="42">
        <v>221</v>
      </c>
      <c r="G8" s="42"/>
      <c r="H8" s="42"/>
      <c r="I8" s="42"/>
      <c r="J8" s="42"/>
      <c r="K8" s="42">
        <v>216</v>
      </c>
      <c r="L8" s="42"/>
      <c r="M8" s="42">
        <v>762</v>
      </c>
      <c r="N8" s="42">
        <v>3254</v>
      </c>
    </row>
    <row r="9" spans="1:14" x14ac:dyDescent="0.25">
      <c r="A9" s="46"/>
      <c r="B9" s="42"/>
      <c r="C9" s="42"/>
      <c r="D9" s="42"/>
      <c r="E9" s="42"/>
      <c r="F9" s="42">
        <v>322</v>
      </c>
      <c r="G9" s="42"/>
      <c r="H9" s="42"/>
      <c r="I9" s="42"/>
      <c r="J9" s="42"/>
      <c r="K9" s="42"/>
      <c r="L9" s="42"/>
      <c r="M9" s="42">
        <v>204</v>
      </c>
      <c r="N9" s="42">
        <v>532</v>
      </c>
    </row>
    <row r="10" spans="1:14" x14ac:dyDescent="0.25">
      <c r="A10" s="46"/>
      <c r="B10" s="42"/>
      <c r="C10" s="42"/>
      <c r="D10" s="42"/>
      <c r="E10" s="42"/>
      <c r="F10" s="42">
        <v>598</v>
      </c>
      <c r="G10" s="42"/>
      <c r="H10" s="42"/>
      <c r="I10" s="42"/>
      <c r="J10" s="42"/>
      <c r="K10" s="42"/>
      <c r="L10" s="42"/>
      <c r="M10" s="42">
        <v>122</v>
      </c>
      <c r="N10" s="42">
        <v>1428</v>
      </c>
    </row>
    <row r="11" spans="1:14" x14ac:dyDescent="0.25">
      <c r="A11" s="46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>
        <v>1475</v>
      </c>
    </row>
    <row r="12" spans="1:14" x14ac:dyDescent="0.25">
      <c r="A12" s="4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4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4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4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46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4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4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4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5">
      <c r="A20" s="4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5">
      <c r="A21" s="1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5">
      <c r="A22" s="17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x14ac:dyDescent="0.25">
      <c r="A23" s="17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x14ac:dyDescent="0.25">
      <c r="A24" s="17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x14ac:dyDescent="0.25">
      <c r="A25" s="17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7"/>
      <c r="B27" s="45">
        <f>SUM(B5:B26)</f>
        <v>9200</v>
      </c>
      <c r="C27" s="45">
        <f t="shared" ref="C27:N27" si="0">SUM(C5:C26)</f>
        <v>904</v>
      </c>
      <c r="D27" s="45">
        <f t="shared" si="0"/>
        <v>8100</v>
      </c>
      <c r="E27" s="45">
        <f t="shared" si="0"/>
        <v>1480</v>
      </c>
      <c r="F27" s="45">
        <f t="shared" si="0"/>
        <v>2616</v>
      </c>
      <c r="G27" s="45">
        <f t="shared" si="0"/>
        <v>750</v>
      </c>
      <c r="H27" s="45">
        <f t="shared" si="0"/>
        <v>5100</v>
      </c>
      <c r="I27" s="45">
        <f t="shared" si="0"/>
        <v>438</v>
      </c>
      <c r="J27" s="45">
        <f t="shared" si="0"/>
        <v>842</v>
      </c>
      <c r="K27" s="45">
        <f t="shared" si="0"/>
        <v>1342</v>
      </c>
      <c r="L27" s="45">
        <f t="shared" si="0"/>
        <v>944</v>
      </c>
      <c r="M27" s="45">
        <f t="shared" si="0"/>
        <v>2480</v>
      </c>
      <c r="N27" s="45">
        <f t="shared" si="0"/>
        <v>43717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A21" sqref="A21:XFD23"/>
    </sheetView>
  </sheetViews>
  <sheetFormatPr baseColWidth="10" defaultRowHeight="15" x14ac:dyDescent="0.25"/>
  <cols>
    <col min="2" max="5" width="11.5703125" bestFit="1" customWidth="1"/>
    <col min="6" max="6" width="15.42578125" customWidth="1"/>
    <col min="7" max="7" width="14" customWidth="1"/>
    <col min="8" max="8" width="11.5703125" bestFit="1" customWidth="1"/>
    <col min="9" max="9" width="14.85546875" customWidth="1"/>
    <col min="10" max="10" width="11.5703125" bestFit="1" customWidth="1"/>
    <col min="11" max="11" width="13.7109375" customWidth="1"/>
    <col min="12" max="13" width="11.5703125" bestFit="1" customWidth="1"/>
    <col min="14" max="14" width="11.85546875" bestFit="1" customWidth="1"/>
  </cols>
  <sheetData>
    <row r="2" spans="1:14" x14ac:dyDescent="0.25">
      <c r="A2" s="58" t="s">
        <v>18</v>
      </c>
      <c r="B2" s="58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47" t="s">
        <v>35</v>
      </c>
      <c r="B3" s="47"/>
      <c r="C3" s="5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45" x14ac:dyDescent="0.25">
      <c r="A4" s="17"/>
      <c r="B4" s="40" t="s">
        <v>20</v>
      </c>
      <c r="C4" s="40" t="s">
        <v>21</v>
      </c>
      <c r="D4" s="40" t="s">
        <v>22</v>
      </c>
      <c r="E4" s="40" t="s">
        <v>23</v>
      </c>
      <c r="F4" s="40" t="s">
        <v>24</v>
      </c>
      <c r="G4" s="40" t="s">
        <v>25</v>
      </c>
      <c r="H4" s="40" t="s">
        <v>26</v>
      </c>
      <c r="I4" s="40" t="s">
        <v>27</v>
      </c>
      <c r="J4" s="40" t="s">
        <v>28</v>
      </c>
      <c r="K4" s="40" t="s">
        <v>29</v>
      </c>
      <c r="L4" s="40" t="s">
        <v>30</v>
      </c>
      <c r="M4" s="40" t="s">
        <v>31</v>
      </c>
      <c r="N4" s="40" t="s">
        <v>32</v>
      </c>
    </row>
    <row r="5" spans="1:14" x14ac:dyDescent="0.25">
      <c r="A5" s="46"/>
      <c r="B5" s="42">
        <v>3250</v>
      </c>
      <c r="C5" s="42">
        <v>128</v>
      </c>
      <c r="D5" s="42">
        <v>1500</v>
      </c>
      <c r="E5" s="42">
        <v>500</v>
      </c>
      <c r="F5" s="42">
        <v>225</v>
      </c>
      <c r="G5" s="42">
        <v>150</v>
      </c>
      <c r="H5" s="42">
        <v>1500</v>
      </c>
      <c r="I5" s="42">
        <v>205</v>
      </c>
      <c r="J5" s="42">
        <v>521</v>
      </c>
      <c r="K5" s="42">
        <v>128</v>
      </c>
      <c r="L5" s="42">
        <v>589</v>
      </c>
      <c r="M5" s="42">
        <v>198</v>
      </c>
      <c r="N5" s="42">
        <v>14522</v>
      </c>
    </row>
    <row r="6" spans="1:14" x14ac:dyDescent="0.25">
      <c r="A6" s="46"/>
      <c r="B6" s="42">
        <v>2452</v>
      </c>
      <c r="C6" s="42">
        <v>341</v>
      </c>
      <c r="D6" s="42">
        <v>1300</v>
      </c>
      <c r="E6" s="42">
        <v>250</v>
      </c>
      <c r="F6" s="42">
        <v>322</v>
      </c>
      <c r="G6" s="42">
        <v>250</v>
      </c>
      <c r="H6" s="42">
        <v>1500</v>
      </c>
      <c r="I6" s="42">
        <v>346</v>
      </c>
      <c r="J6" s="42">
        <v>321</v>
      </c>
      <c r="K6" s="42">
        <v>522</v>
      </c>
      <c r="L6" s="42">
        <v>322</v>
      </c>
      <c r="M6" s="42">
        <v>421</v>
      </c>
      <c r="N6" s="42">
        <v>11245</v>
      </c>
    </row>
    <row r="7" spans="1:14" x14ac:dyDescent="0.25">
      <c r="A7" s="46"/>
      <c r="B7" s="42">
        <v>1100</v>
      </c>
      <c r="C7" s="42">
        <v>524</v>
      </c>
      <c r="D7" s="42">
        <v>2100</v>
      </c>
      <c r="E7" s="42">
        <v>320</v>
      </c>
      <c r="F7" s="42">
        <v>421</v>
      </c>
      <c r="G7" s="42">
        <v>350</v>
      </c>
      <c r="H7" s="42">
        <v>2100</v>
      </c>
      <c r="I7" s="42">
        <v>128</v>
      </c>
      <c r="J7" s="42"/>
      <c r="K7" s="42">
        <v>415</v>
      </c>
      <c r="L7" s="42">
        <v>456</v>
      </c>
      <c r="M7" s="42">
        <v>356</v>
      </c>
      <c r="N7" s="42">
        <v>1589</v>
      </c>
    </row>
    <row r="8" spans="1:14" x14ac:dyDescent="0.25">
      <c r="A8" s="46"/>
      <c r="B8" s="42"/>
      <c r="C8" s="42"/>
      <c r="D8" s="42">
        <v>3200</v>
      </c>
      <c r="E8" s="42">
        <v>410</v>
      </c>
      <c r="F8" s="42">
        <v>528</v>
      </c>
      <c r="G8" s="42"/>
      <c r="H8" s="42"/>
      <c r="I8" s="42"/>
      <c r="J8" s="42"/>
      <c r="K8" s="42"/>
      <c r="L8" s="42">
        <v>254</v>
      </c>
      <c r="M8" s="42">
        <v>189</v>
      </c>
      <c r="N8" s="42">
        <v>5432</v>
      </c>
    </row>
    <row r="9" spans="1:14" x14ac:dyDescent="0.25">
      <c r="A9" s="46"/>
      <c r="B9" s="42"/>
      <c r="C9" s="42"/>
      <c r="D9" s="42"/>
      <c r="E9" s="42"/>
      <c r="F9" s="42">
        <v>321</v>
      </c>
      <c r="G9" s="42"/>
      <c r="H9" s="42"/>
      <c r="I9" s="42"/>
      <c r="J9" s="42"/>
      <c r="K9" s="42"/>
      <c r="L9" s="42"/>
      <c r="M9" s="42">
        <v>624</v>
      </c>
      <c r="N9" s="42">
        <v>869</v>
      </c>
    </row>
    <row r="10" spans="1:14" x14ac:dyDescent="0.25">
      <c r="A10" s="46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>
        <v>214</v>
      </c>
      <c r="N10" s="42">
        <v>1286</v>
      </c>
    </row>
    <row r="11" spans="1:14" x14ac:dyDescent="0.25">
      <c r="A11" s="46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>
        <v>235</v>
      </c>
      <c r="N11" s="42">
        <v>1432</v>
      </c>
    </row>
    <row r="12" spans="1:14" x14ac:dyDescent="0.25">
      <c r="A12" s="4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4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4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4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46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4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4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4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5">
      <c r="A20" s="4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5">
      <c r="A21" s="1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5">
      <c r="A22" s="17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x14ac:dyDescent="0.25">
      <c r="A23" s="17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x14ac:dyDescent="0.25">
      <c r="A24" s="17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x14ac:dyDescent="0.25">
      <c r="A25" s="17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7"/>
      <c r="B27" s="45">
        <f>SUM(B5:B26)</f>
        <v>6802</v>
      </c>
      <c r="C27" s="45">
        <f t="shared" ref="C27:N27" si="0">SUM(C5:C26)</f>
        <v>993</v>
      </c>
      <c r="D27" s="45">
        <f t="shared" si="0"/>
        <v>8100</v>
      </c>
      <c r="E27" s="45">
        <f t="shared" si="0"/>
        <v>1480</v>
      </c>
      <c r="F27" s="45">
        <f t="shared" si="0"/>
        <v>1817</v>
      </c>
      <c r="G27" s="45">
        <f t="shared" si="0"/>
        <v>750</v>
      </c>
      <c r="H27" s="45">
        <f t="shared" si="0"/>
        <v>5100</v>
      </c>
      <c r="I27" s="45">
        <f t="shared" si="0"/>
        <v>679</v>
      </c>
      <c r="J27" s="45">
        <f t="shared" si="0"/>
        <v>842</v>
      </c>
      <c r="K27" s="45">
        <f t="shared" si="0"/>
        <v>1065</v>
      </c>
      <c r="L27" s="45">
        <f t="shared" si="0"/>
        <v>1621</v>
      </c>
      <c r="M27" s="45">
        <f t="shared" si="0"/>
        <v>2237</v>
      </c>
      <c r="N27" s="45">
        <f t="shared" si="0"/>
        <v>36375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G11" sqref="G11"/>
    </sheetView>
  </sheetViews>
  <sheetFormatPr baseColWidth="10" defaultRowHeight="15" x14ac:dyDescent="0.25"/>
  <cols>
    <col min="2" max="2" width="29.5703125" customWidth="1"/>
    <col min="3" max="6" width="13.28515625" bestFit="1" customWidth="1"/>
    <col min="7" max="7" width="15.28515625" customWidth="1"/>
    <col min="8" max="8" width="16.7109375" customWidth="1"/>
  </cols>
  <sheetData>
    <row r="2" spans="1:8" x14ac:dyDescent="0.25">
      <c r="A2" s="63" t="s">
        <v>36</v>
      </c>
      <c r="B2" s="63"/>
      <c r="C2" s="17"/>
      <c r="D2" s="17"/>
      <c r="E2" s="17"/>
      <c r="F2" s="17"/>
      <c r="G2" s="17"/>
      <c r="H2" s="17"/>
    </row>
    <row r="3" spans="1:8" x14ac:dyDescent="0.25">
      <c r="A3" s="63" t="s">
        <v>37</v>
      </c>
      <c r="B3" s="63"/>
      <c r="C3" s="17"/>
      <c r="D3" s="17"/>
      <c r="E3" s="17"/>
      <c r="F3" s="17"/>
      <c r="G3" s="17"/>
      <c r="H3" s="17"/>
    </row>
    <row r="4" spans="1:8" x14ac:dyDescent="0.25">
      <c r="A4" s="63" t="s">
        <v>38</v>
      </c>
      <c r="B4" s="63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64" t="s">
        <v>39</v>
      </c>
      <c r="D6" s="64"/>
      <c r="E6" s="64"/>
      <c r="F6" s="64"/>
      <c r="G6" s="65" t="s">
        <v>40</v>
      </c>
      <c r="H6" s="66" t="s">
        <v>41</v>
      </c>
    </row>
    <row r="7" spans="1:8" x14ac:dyDescent="0.25">
      <c r="A7" s="17"/>
      <c r="B7" s="17"/>
      <c r="C7" s="73" t="s">
        <v>48</v>
      </c>
      <c r="D7" s="74" t="s">
        <v>49</v>
      </c>
      <c r="E7" s="75" t="s">
        <v>50</v>
      </c>
      <c r="F7" s="76" t="s">
        <v>51</v>
      </c>
      <c r="G7" s="65"/>
      <c r="H7" s="66"/>
    </row>
    <row r="8" spans="1:8" x14ac:dyDescent="0.25">
      <c r="A8" s="54"/>
      <c r="B8" s="59"/>
      <c r="C8" s="59"/>
      <c r="D8" s="59"/>
      <c r="E8" s="59"/>
      <c r="F8" s="59"/>
      <c r="G8" s="60"/>
      <c r="H8" s="60"/>
    </row>
    <row r="9" spans="1:8" x14ac:dyDescent="0.25">
      <c r="A9" s="67" t="s">
        <v>42</v>
      </c>
      <c r="B9" s="67"/>
      <c r="C9" s="78">
        <f>Hoja3!N24</f>
        <v>36470</v>
      </c>
      <c r="D9" s="79">
        <f>Hoja4!N24</f>
        <v>34616</v>
      </c>
      <c r="E9" s="80">
        <f>Hoja5!N27</f>
        <v>43717</v>
      </c>
      <c r="F9" s="81">
        <f>Hoja6!N27</f>
        <v>36375</v>
      </c>
      <c r="G9" s="71">
        <f>AVERAGE(C9:F9)</f>
        <v>37794.5</v>
      </c>
      <c r="H9" s="72">
        <f>SUM(C9,D9,E9,F9)</f>
        <v>151178</v>
      </c>
    </row>
    <row r="10" spans="1:8" x14ac:dyDescent="0.25">
      <c r="A10" s="77"/>
      <c r="B10" s="77"/>
      <c r="C10" s="77"/>
      <c r="D10" s="77"/>
      <c r="E10" s="77"/>
      <c r="F10" s="77"/>
      <c r="G10" s="77"/>
      <c r="H10" s="77"/>
    </row>
    <row r="11" spans="1:8" x14ac:dyDescent="0.25">
      <c r="A11" s="61" t="s">
        <v>20</v>
      </c>
      <c r="B11" s="61"/>
      <c r="C11" s="18">
        <f>Hoja3!B24</f>
        <v>6700</v>
      </c>
      <c r="D11" s="18">
        <f>Hoja4!B24</f>
        <v>5800</v>
      </c>
      <c r="E11" s="18">
        <f>Hoja5!B27</f>
        <v>9200</v>
      </c>
      <c r="F11" s="18">
        <f>Hoja6!B27</f>
        <v>6802</v>
      </c>
      <c r="G11" s="69">
        <f t="shared" ref="G11:G23" si="0">AVERAGE(C11:F11)</f>
        <v>7125.5</v>
      </c>
      <c r="H11" s="68">
        <f t="shared" ref="H11:H23" si="1">SUM(G11,D11,E11,F11)</f>
        <v>28927.5</v>
      </c>
    </row>
    <row r="12" spans="1:8" x14ac:dyDescent="0.25">
      <c r="A12" s="61" t="s">
        <v>21</v>
      </c>
      <c r="B12" s="61"/>
      <c r="C12" s="18">
        <f>Hoja3!C24</f>
        <v>375</v>
      </c>
      <c r="D12" s="18">
        <f>Hoja4!C24</f>
        <v>460</v>
      </c>
      <c r="E12" s="18">
        <f>Hoja5!C27</f>
        <v>904</v>
      </c>
      <c r="F12" s="18">
        <f>Hoja6!C27</f>
        <v>993</v>
      </c>
      <c r="G12" s="69">
        <f t="shared" si="0"/>
        <v>683</v>
      </c>
      <c r="H12" s="68">
        <f t="shared" si="1"/>
        <v>3040</v>
      </c>
    </row>
    <row r="13" spans="1:8" x14ac:dyDescent="0.25">
      <c r="A13" s="61" t="s">
        <v>22</v>
      </c>
      <c r="B13" s="61"/>
      <c r="C13" s="18">
        <f>Hoja3!D24</f>
        <v>8100</v>
      </c>
      <c r="D13" s="18">
        <f>Hoja4!D24</f>
        <v>8100</v>
      </c>
      <c r="E13" s="18">
        <f>Hoja5!D27</f>
        <v>8100</v>
      </c>
      <c r="F13" s="18">
        <f>Hoja6!D27</f>
        <v>8100</v>
      </c>
      <c r="G13" s="69">
        <f t="shared" si="0"/>
        <v>8100</v>
      </c>
      <c r="H13" s="68">
        <f t="shared" si="1"/>
        <v>32400</v>
      </c>
    </row>
    <row r="14" spans="1:8" x14ac:dyDescent="0.25">
      <c r="A14" s="61" t="s">
        <v>23</v>
      </c>
      <c r="B14" s="61"/>
      <c r="C14" s="18">
        <f>Hoja3!E24</f>
        <v>1280</v>
      </c>
      <c r="D14" s="18">
        <f>Hoja4!E24</f>
        <v>1480</v>
      </c>
      <c r="E14" s="18">
        <f>Hoja5!E27</f>
        <v>1480</v>
      </c>
      <c r="F14" s="18">
        <f>Hoja6!E27</f>
        <v>1480</v>
      </c>
      <c r="G14" s="69">
        <f t="shared" si="0"/>
        <v>1430</v>
      </c>
      <c r="H14" s="68">
        <f t="shared" si="1"/>
        <v>5870</v>
      </c>
    </row>
    <row r="15" spans="1:8" x14ac:dyDescent="0.25">
      <c r="A15" s="62" t="s">
        <v>43</v>
      </c>
      <c r="B15" s="62"/>
      <c r="C15" s="18">
        <f>Hoja3!F24</f>
        <v>2460</v>
      </c>
      <c r="D15" s="18">
        <f>Hoja4!F24</f>
        <v>1468</v>
      </c>
      <c r="E15" s="18">
        <f>Hoja5!F27</f>
        <v>2616</v>
      </c>
      <c r="F15" s="18">
        <f>Hoja6!F27</f>
        <v>1817</v>
      </c>
      <c r="G15" s="69">
        <f t="shared" si="0"/>
        <v>2090.25</v>
      </c>
      <c r="H15" s="68">
        <f t="shared" si="1"/>
        <v>7991.25</v>
      </c>
    </row>
    <row r="16" spans="1:8" x14ac:dyDescent="0.25">
      <c r="A16" s="62" t="s">
        <v>44</v>
      </c>
      <c r="B16" s="62"/>
      <c r="C16" s="18">
        <f>Hoja3!G24</f>
        <v>750</v>
      </c>
      <c r="D16" s="18">
        <f>Hoja4!G24</f>
        <v>750</v>
      </c>
      <c r="E16" s="18">
        <f>Hoja5!G27</f>
        <v>750</v>
      </c>
      <c r="F16" s="18">
        <f>Hoja6!G27</f>
        <v>750</v>
      </c>
      <c r="G16" s="69">
        <f t="shared" si="0"/>
        <v>750</v>
      </c>
      <c r="H16" s="68">
        <f t="shared" si="1"/>
        <v>3000</v>
      </c>
    </row>
    <row r="17" spans="1:8" x14ac:dyDescent="0.25">
      <c r="A17" s="62" t="s">
        <v>26</v>
      </c>
      <c r="B17" s="62"/>
      <c r="C17" s="18">
        <f>Hoja3!H24</f>
        <v>5100</v>
      </c>
      <c r="D17" s="18">
        <f>Hoja4!H24</f>
        <v>5100</v>
      </c>
      <c r="E17" s="18">
        <f>Hoja5!H27</f>
        <v>5100</v>
      </c>
      <c r="F17" s="18">
        <f>Hoja6!H27</f>
        <v>5100</v>
      </c>
      <c r="G17" s="69">
        <f t="shared" si="0"/>
        <v>5100</v>
      </c>
      <c r="H17" s="68">
        <f t="shared" si="1"/>
        <v>20400</v>
      </c>
    </row>
    <row r="18" spans="1:8" x14ac:dyDescent="0.25">
      <c r="A18" s="62" t="s">
        <v>27</v>
      </c>
      <c r="B18" s="62"/>
      <c r="C18" s="18">
        <f>Hoja3!I24</f>
        <v>875</v>
      </c>
      <c r="D18" s="18">
        <f>Hoja4!I24</f>
        <v>979</v>
      </c>
      <c r="E18" s="18">
        <f>Hoja5!I27</f>
        <v>438</v>
      </c>
      <c r="F18" s="18">
        <f>Hoja6!I27</f>
        <v>679</v>
      </c>
      <c r="G18" s="69">
        <f t="shared" si="0"/>
        <v>742.75</v>
      </c>
      <c r="H18" s="68">
        <f t="shared" si="1"/>
        <v>2838.75</v>
      </c>
    </row>
    <row r="19" spans="1:8" x14ac:dyDescent="0.25">
      <c r="A19" s="62" t="s">
        <v>28</v>
      </c>
      <c r="B19" s="62"/>
      <c r="C19" s="18">
        <f>Hoja3!J24</f>
        <v>842</v>
      </c>
      <c r="D19" s="18">
        <f>Hoja4!J24</f>
        <v>842</v>
      </c>
      <c r="E19" s="18">
        <f>Hoja5!J27</f>
        <v>842</v>
      </c>
      <c r="F19" s="18">
        <f>Hoja6!J27</f>
        <v>842</v>
      </c>
      <c r="G19" s="69">
        <f t="shared" si="0"/>
        <v>842</v>
      </c>
      <c r="H19" s="68">
        <f t="shared" si="1"/>
        <v>3368</v>
      </c>
    </row>
    <row r="20" spans="1:8" x14ac:dyDescent="0.25">
      <c r="A20" s="62" t="s">
        <v>29</v>
      </c>
      <c r="B20" s="62"/>
      <c r="C20" s="18">
        <f>Hoja3!K24</f>
        <v>951</v>
      </c>
      <c r="D20" s="18">
        <f>Hoja4!K24</f>
        <v>349</v>
      </c>
      <c r="E20" s="18">
        <f>Hoja5!K27</f>
        <v>1342</v>
      </c>
      <c r="F20" s="18">
        <f>Hoja6!K27</f>
        <v>1065</v>
      </c>
      <c r="G20" s="69">
        <f t="shared" si="0"/>
        <v>926.75</v>
      </c>
      <c r="H20" s="68">
        <f t="shared" si="1"/>
        <v>3682.75</v>
      </c>
    </row>
    <row r="21" spans="1:8" x14ac:dyDescent="0.25">
      <c r="A21" s="62" t="s">
        <v>45</v>
      </c>
      <c r="B21" s="62"/>
      <c r="C21" s="18">
        <f>Hoja3!L24</f>
        <v>1277</v>
      </c>
      <c r="D21" s="18">
        <f>Hoja4!L24</f>
        <v>1075</v>
      </c>
      <c r="E21" s="18">
        <f>Hoja5!L27</f>
        <v>944</v>
      </c>
      <c r="F21" s="18">
        <f>Hoja6!L27</f>
        <v>1621</v>
      </c>
      <c r="G21" s="69">
        <f t="shared" si="0"/>
        <v>1229.25</v>
      </c>
      <c r="H21" s="68">
        <f t="shared" si="1"/>
        <v>4869.25</v>
      </c>
    </row>
    <row r="22" spans="1:8" x14ac:dyDescent="0.25">
      <c r="A22" s="62" t="s">
        <v>46</v>
      </c>
      <c r="B22" s="62"/>
      <c r="C22" s="18">
        <f>Hoja3!M24</f>
        <v>2324</v>
      </c>
      <c r="D22" s="18">
        <f>Hoja4!M24</f>
        <v>1988</v>
      </c>
      <c r="E22" s="18">
        <f>Hoja5!M27</f>
        <v>2480</v>
      </c>
      <c r="F22" s="18">
        <f>Hoja6!M27</f>
        <v>2237</v>
      </c>
      <c r="G22" s="69">
        <f t="shared" si="0"/>
        <v>2257.25</v>
      </c>
      <c r="H22" s="68">
        <f t="shared" si="1"/>
        <v>8962.25</v>
      </c>
    </row>
    <row r="23" spans="1:8" x14ac:dyDescent="0.25">
      <c r="A23" s="70" t="s">
        <v>47</v>
      </c>
      <c r="B23" s="70"/>
      <c r="C23" s="20">
        <f>SUM(C11:C22)</f>
        <v>31034</v>
      </c>
      <c r="D23" s="20">
        <f>SUM(D11:D22)</f>
        <v>28391</v>
      </c>
      <c r="E23" s="20">
        <f t="shared" ref="D23:F23" si="2">SUM(E11:E22)</f>
        <v>34196</v>
      </c>
      <c r="F23" s="20">
        <f t="shared" si="2"/>
        <v>31486</v>
      </c>
      <c r="G23" s="71">
        <f t="shared" si="0"/>
        <v>31276.75</v>
      </c>
      <c r="H23" s="72">
        <f t="shared" si="1"/>
        <v>125349.75</v>
      </c>
    </row>
  </sheetData>
  <mergeCells count="21">
    <mergeCell ref="A22:B22"/>
    <mergeCell ref="A23:B23"/>
    <mergeCell ref="A10:H10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A2:B2"/>
    <mergeCell ref="A3:B3"/>
    <mergeCell ref="A4:B4"/>
    <mergeCell ref="C6:F6"/>
    <mergeCell ref="G6:G7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VERONICA</cp:lastModifiedBy>
  <dcterms:created xsi:type="dcterms:W3CDTF">2015-12-04T14:00:21Z</dcterms:created>
  <dcterms:modified xsi:type="dcterms:W3CDTF">2015-12-04T15:17:18Z</dcterms:modified>
</cp:coreProperties>
</file>