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menzaa\Desktop\"/>
    </mc:Choice>
  </mc:AlternateContent>
  <bookViews>
    <workbookView xWindow="0" yWindow="0" windowWidth="28800" windowHeight="12135" tabRatio="433"/>
  </bookViews>
  <sheets>
    <sheet name="Ejercicio 1" sheetId="1" r:id="rId1"/>
    <sheet name="Ejercicio 2" sheetId="2" r:id="rId2"/>
    <sheet name="Ejercicio 3-1" sheetId="3" r:id="rId3"/>
    <sheet name="Ejercicio 3-2" sheetId="4" r:id="rId4"/>
    <sheet name="Ejercicio 3-3" sheetId="5" r:id="rId5"/>
    <sheet name="Ejercicio 3-4" sheetId="6" r:id="rId6"/>
    <sheet name="Ejercicio 3-5" sheetId="7" r:id="rId7"/>
  </sheets>
  <definedNames>
    <definedName name="KX">'Ejercicio 3-5'!$B$24:$E$24</definedName>
    <definedName name="KY">'Ejercicio 3-5'!$G$11:$G$23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5" l="1"/>
  <c r="D35" i="5"/>
  <c r="E35" i="5"/>
  <c r="D14" i="7" s="1"/>
  <c r="F35" i="5"/>
  <c r="D15" i="7" s="1"/>
  <c r="G35" i="5"/>
  <c r="H35" i="5"/>
  <c r="I35" i="5"/>
  <c r="D18" i="7" s="1"/>
  <c r="J35" i="5"/>
  <c r="D19" i="7" s="1"/>
  <c r="K35" i="5"/>
  <c r="L35" i="5"/>
  <c r="M35" i="5"/>
  <c r="D22" i="7" s="1"/>
  <c r="N35" i="5"/>
  <c r="D23" i="7" s="1"/>
  <c r="D12" i="2"/>
  <c r="D13" i="2"/>
  <c r="D14" i="2"/>
  <c r="D15" i="2"/>
  <c r="D11" i="2"/>
  <c r="E11" i="2" s="1"/>
  <c r="D10" i="2"/>
  <c r="E10" i="2" s="1"/>
  <c r="E12" i="2"/>
  <c r="E13" i="2"/>
  <c r="E14" i="2"/>
  <c r="E15" i="2"/>
  <c r="C35" i="6"/>
  <c r="E12" i="7" s="1"/>
  <c r="D35" i="6"/>
  <c r="E13" i="7" s="1"/>
  <c r="E35" i="6"/>
  <c r="F35" i="6"/>
  <c r="G35" i="6"/>
  <c r="E16" i="7" s="1"/>
  <c r="H35" i="6"/>
  <c r="E17" i="7" s="1"/>
  <c r="I35" i="6"/>
  <c r="E18" i="7" s="1"/>
  <c r="J35" i="6"/>
  <c r="E19" i="7" s="1"/>
  <c r="K35" i="6"/>
  <c r="E20" i="7" s="1"/>
  <c r="L35" i="6"/>
  <c r="E21" i="7" s="1"/>
  <c r="M35" i="6"/>
  <c r="E22" i="7" s="1"/>
  <c r="N35" i="6"/>
  <c r="E23" i="7" s="1"/>
  <c r="B35" i="6"/>
  <c r="E11" i="7" s="1"/>
  <c r="B35" i="5"/>
  <c r="D11" i="7" s="1"/>
  <c r="C35" i="4"/>
  <c r="C12" i="7" s="1"/>
  <c r="D35" i="4"/>
  <c r="C13" i="7" s="1"/>
  <c r="E35" i="4"/>
  <c r="C14" i="7" s="1"/>
  <c r="F35" i="4"/>
  <c r="G35" i="4"/>
  <c r="C16" i="7" s="1"/>
  <c r="H35" i="4"/>
  <c r="C17" i="7" s="1"/>
  <c r="I35" i="4"/>
  <c r="C18" i="7" s="1"/>
  <c r="J35" i="4"/>
  <c r="C19" i="7" s="1"/>
  <c r="K35" i="4"/>
  <c r="C20" i="7" s="1"/>
  <c r="L35" i="4"/>
  <c r="C21" i="7" s="1"/>
  <c r="M35" i="4"/>
  <c r="C22" i="7" s="1"/>
  <c r="N35" i="4"/>
  <c r="C23" i="7" s="1"/>
  <c r="B35" i="4"/>
  <c r="C35" i="3"/>
  <c r="B12" i="7" s="1"/>
  <c r="D35" i="3"/>
  <c r="B13" i="7" s="1"/>
  <c r="E35" i="3"/>
  <c r="B14" i="7" s="1"/>
  <c r="F35" i="3"/>
  <c r="B15" i="7" s="1"/>
  <c r="G35" i="3"/>
  <c r="B16" i="7" s="1"/>
  <c r="H35" i="3"/>
  <c r="B17" i="7" s="1"/>
  <c r="I35" i="3"/>
  <c r="B18" i="7" s="1"/>
  <c r="J35" i="3"/>
  <c r="B19" i="7" s="1"/>
  <c r="K35" i="3"/>
  <c r="B20" i="7" s="1"/>
  <c r="L35" i="3"/>
  <c r="B21" i="7" s="1"/>
  <c r="M35" i="3"/>
  <c r="B22" i="7" s="1"/>
  <c r="N35" i="3"/>
  <c r="B23" i="7" s="1"/>
  <c r="B35" i="3"/>
  <c r="B11" i="7" s="1"/>
  <c r="E15" i="7"/>
  <c r="E14" i="7"/>
  <c r="D21" i="7"/>
  <c r="D20" i="7"/>
  <c r="D17" i="7"/>
  <c r="D16" i="7"/>
  <c r="D13" i="7"/>
  <c r="D12" i="7"/>
  <c r="C15" i="7"/>
  <c r="C11" i="7"/>
  <c r="D16" i="1"/>
  <c r="D10" i="1"/>
  <c r="D11" i="1"/>
  <c r="D12" i="1"/>
  <c r="D13" i="1"/>
  <c r="D14" i="1"/>
  <c r="D9" i="1"/>
  <c r="D24" i="7" l="1"/>
  <c r="E17" i="2"/>
  <c r="E24" i="7"/>
  <c r="G22" i="7"/>
  <c r="F14" i="7"/>
  <c r="G21" i="7"/>
  <c r="C24" i="7"/>
  <c r="F17" i="7"/>
  <c r="F16" i="7"/>
  <c r="G11" i="7"/>
  <c r="F13" i="7"/>
  <c r="G13" i="7"/>
  <c r="G17" i="7"/>
  <c r="G16" i="7"/>
  <c r="G20" i="7"/>
  <c r="F20" i="7"/>
  <c r="G12" i="7"/>
  <c r="F12" i="7"/>
  <c r="G19" i="7"/>
  <c r="F19" i="7"/>
  <c r="G18" i="7"/>
  <c r="F18" i="7"/>
  <c r="F23" i="7"/>
  <c r="G23" i="7"/>
  <c r="F15" i="7"/>
  <c r="G15" i="7"/>
  <c r="F22" i="7"/>
  <c r="G14" i="7"/>
  <c r="F21" i="7"/>
  <c r="B24" i="7"/>
  <c r="F11" i="7"/>
  <c r="F24" i="7" l="1"/>
  <c r="G24" i="7"/>
</calcChain>
</file>

<file path=xl/sharedStrings.xml><?xml version="1.0" encoding="utf-8"?>
<sst xmlns="http://schemas.openxmlformats.org/spreadsheetml/2006/main" count="123" uniqueCount="47">
  <si>
    <t xml:space="preserve">Construcciones y Promociones </t>
  </si>
  <si>
    <t>C/Venezuela</t>
  </si>
  <si>
    <t>Pontevedra</t>
  </si>
  <si>
    <t>Tel:986 24 41 72</t>
  </si>
  <si>
    <t>Datos del Cliente</t>
  </si>
  <si>
    <t>Nombre</t>
  </si>
  <si>
    <t>Cantidad</t>
  </si>
  <si>
    <t>Precio</t>
  </si>
  <si>
    <t>Total</t>
  </si>
  <si>
    <t>Laminado AC-4</t>
  </si>
  <si>
    <t>Pintura Botes  4 Lt.</t>
  </si>
  <si>
    <t>Rodapie</t>
  </si>
  <si>
    <t>Pintura Botes  4 Lt. Color</t>
  </si>
  <si>
    <t>Apliques pared</t>
  </si>
  <si>
    <t>Juntas Puertas</t>
  </si>
  <si>
    <t>Suma</t>
  </si>
  <si>
    <t xml:space="preserve">Descuento por compra a traves  de nuestra web </t>
  </si>
  <si>
    <t>Precio con Dto.</t>
  </si>
  <si>
    <t>Compras</t>
  </si>
  <si>
    <t>Trans. Y Fletes</t>
  </si>
  <si>
    <t>Sueldos y Salarios</t>
  </si>
  <si>
    <t>Seguridad social</t>
  </si>
  <si>
    <t>Trabajos Contratados</t>
  </si>
  <si>
    <t>Suministros</t>
  </si>
  <si>
    <t>Gastos Financieros</t>
  </si>
  <si>
    <t>Primas de Seguros</t>
  </si>
  <si>
    <t>Tributos no estatales</t>
  </si>
  <si>
    <t>Repar. Y Conserv.</t>
  </si>
  <si>
    <t xml:space="preserve">Otros Gastos </t>
  </si>
  <si>
    <t>Ventas e Ingresos</t>
  </si>
  <si>
    <t>Capinteria Marcial</t>
  </si>
  <si>
    <t xml:space="preserve">Datos Primer Trimestre </t>
  </si>
  <si>
    <t xml:space="preserve">Datos Segundo Trimestre </t>
  </si>
  <si>
    <t xml:space="preserve">Datos Tercer Trimestre </t>
  </si>
  <si>
    <t xml:space="preserve">Datos Cuarto Trimestre </t>
  </si>
  <si>
    <t>Alquileres y Cánones</t>
  </si>
  <si>
    <t>Informe Final</t>
  </si>
  <si>
    <t>Resultados Del Ejercicio 2015</t>
  </si>
  <si>
    <t xml:space="preserve">TOTAL VENTAS E INGRESOS </t>
  </si>
  <si>
    <t xml:space="preserve">TRIMESTRES </t>
  </si>
  <si>
    <t>T I</t>
  </si>
  <si>
    <t>T II</t>
  </si>
  <si>
    <t>T III</t>
  </si>
  <si>
    <t>T IV</t>
  </si>
  <si>
    <t>Media Trimestral</t>
  </si>
  <si>
    <t>TOTAL ANUAL</t>
  </si>
  <si>
    <t>TOTAL COMPRAS Y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</si>
</sst>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_-* #,##0.00\ [$€-C0A]_-;\-* #,##0.00\ [$€-C0A]_-;_-* &quot;-&quot;??\ [$€-C0A]_-;_-@_-"/>
    <numFmt numFmtId="166" formatCode="_([$€-2]\ * #,##0.00_);_([$€-2]\ * \(#,##0.00\);_([$€-2]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8"/>
      <name val="Calibri"/>
      <family val="2"/>
      <scheme val="minor"/>
    </font>
    <font>
      <sz val="9"/>
      <color theme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8"/>
      <name val="Calibri"/>
      <family val="2"/>
      <scheme val="minor"/>
    </font>
    <font>
      <b/>
      <sz val="12"/>
      <color theme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5" fillId="4" borderId="0" applyNumberFormat="0" applyBorder="0" applyAlignment="0" applyProtection="0"/>
  </cellStyleXfs>
  <cellXfs count="26">
    <xf numFmtId="0" fontId="0" fillId="0" borderId="0" xfId="0"/>
    <xf numFmtId="0" fontId="0" fillId="0" borderId="3" xfId="0" applyBorder="1"/>
    <xf numFmtId="164" fontId="0" fillId="0" borderId="3" xfId="1" applyNumberFormat="1" applyFont="1" applyBorder="1"/>
    <xf numFmtId="0" fontId="3" fillId="3" borderId="2" xfId="4"/>
    <xf numFmtId="0" fontId="2" fillId="2" borderId="1" xfId="3" applyAlignment="1">
      <alignment horizontal="left"/>
    </xf>
    <xf numFmtId="0" fontId="2" fillId="2" borderId="1" xfId="3" applyAlignment="1">
      <alignment horizontal="left" vertical="top"/>
    </xf>
    <xf numFmtId="0" fontId="5" fillId="4" borderId="3" xfId="5" applyBorder="1"/>
    <xf numFmtId="9" fontId="0" fillId="5" borderId="0" xfId="2" applyNumberFormat="1" applyFont="1" applyFill="1"/>
    <xf numFmtId="0" fontId="0" fillId="5" borderId="0" xfId="0" applyFill="1" applyAlignment="1">
      <alignment horizontal="left" vertical="top"/>
    </xf>
    <xf numFmtId="0" fontId="4" fillId="6" borderId="3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0" fillId="0" borderId="3" xfId="0" applyFont="1" applyFill="1" applyBorder="1" applyAlignment="1">
      <alignment horizontal="left" vertical="center" wrapText="1"/>
    </xf>
    <xf numFmtId="0" fontId="0" fillId="8" borderId="3" xfId="0" applyFill="1" applyBorder="1"/>
    <xf numFmtId="166" fontId="0" fillId="0" borderId="3" xfId="0" applyNumberFormat="1" applyBorder="1"/>
    <xf numFmtId="166" fontId="0" fillId="8" borderId="3" xfId="0" applyNumberFormat="1" applyFill="1" applyBorder="1"/>
    <xf numFmtId="0" fontId="6" fillId="0" borderId="3" xfId="0" applyFont="1" applyBorder="1"/>
    <xf numFmtId="0" fontId="9" fillId="7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 vertical="center" wrapText="1"/>
    </xf>
    <xf numFmtId="166" fontId="0" fillId="0" borderId="0" xfId="0" applyNumberFormat="1"/>
    <xf numFmtId="0" fontId="10" fillId="9" borderId="3" xfId="0" applyFont="1" applyFill="1" applyBorder="1"/>
    <xf numFmtId="0" fontId="0" fillId="9" borderId="3" xfId="0" applyFill="1" applyBorder="1"/>
    <xf numFmtId="0" fontId="11" fillId="0" borderId="0" xfId="0" applyFont="1"/>
    <xf numFmtId="0" fontId="12" fillId="0" borderId="0" xfId="0" applyFont="1"/>
    <xf numFmtId="0" fontId="9" fillId="8" borderId="3" xfId="0" applyFont="1" applyFill="1" applyBorder="1" applyAlignment="1">
      <alignment horizontal="center" vertical="center" wrapText="1"/>
    </xf>
  </cellXfs>
  <cellStyles count="6">
    <cellStyle name="Cálculo" xfId="3" builtinId="22"/>
    <cellStyle name="Celda de comprobación" xfId="4" builtinId="23"/>
    <cellStyle name="Énfasis2" xfId="5" builtinId="3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986%2024%2041%207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Tel:986%2024%2041%2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D16" sqref="D16"/>
    </sheetView>
  </sheetViews>
  <sheetFormatPr baseColWidth="10" defaultRowHeight="15" x14ac:dyDescent="0.25"/>
  <cols>
    <col min="1" max="1" width="22.7109375" bestFit="1" customWidth="1"/>
    <col min="2" max="2" width="10.7109375" customWidth="1"/>
  </cols>
  <sheetData>
    <row r="1" spans="1:6" x14ac:dyDescent="0.25">
      <c r="A1" s="4" t="s">
        <v>0</v>
      </c>
      <c r="B1" s="4"/>
      <c r="D1" s="5" t="s">
        <v>4</v>
      </c>
      <c r="E1" s="5"/>
      <c r="F1" s="5"/>
    </row>
    <row r="2" spans="1:6" x14ac:dyDescent="0.25">
      <c r="A2" s="4" t="s">
        <v>1</v>
      </c>
      <c r="B2" s="4"/>
      <c r="D2" s="5"/>
      <c r="E2" s="5"/>
      <c r="F2" s="5"/>
    </row>
    <row r="3" spans="1:6" x14ac:dyDescent="0.25">
      <c r="A3" s="4" t="s">
        <v>2</v>
      </c>
      <c r="B3" s="4"/>
      <c r="D3" s="5"/>
      <c r="E3" s="5"/>
      <c r="F3" s="5"/>
    </row>
    <row r="4" spans="1:6" x14ac:dyDescent="0.25">
      <c r="A4" s="4" t="s">
        <v>3</v>
      </c>
      <c r="B4" s="4"/>
      <c r="D4" s="5"/>
      <c r="E4" s="5"/>
      <c r="F4" s="5"/>
    </row>
    <row r="6" spans="1:6" ht="15.75" thickBot="1" x14ac:dyDescent="0.3"/>
    <row r="7" spans="1:6" ht="16.5" thickTop="1" thickBot="1" x14ac:dyDescent="0.3">
      <c r="A7" s="3" t="s">
        <v>5</v>
      </c>
      <c r="B7" s="3" t="s">
        <v>6</v>
      </c>
      <c r="C7" s="3" t="s">
        <v>7</v>
      </c>
      <c r="D7" s="3" t="s">
        <v>8</v>
      </c>
    </row>
    <row r="8" spans="1:6" ht="15.75" thickTop="1" x14ac:dyDescent="0.25">
      <c r="A8" s="1"/>
      <c r="B8" s="1"/>
      <c r="C8" s="1"/>
      <c r="D8" s="1"/>
    </row>
    <row r="9" spans="1:6" x14ac:dyDescent="0.25">
      <c r="A9" s="1" t="s">
        <v>9</v>
      </c>
      <c r="B9" s="1">
        <v>100</v>
      </c>
      <c r="C9" s="2">
        <v>32</v>
      </c>
      <c r="D9" s="2">
        <f>SUBTOTAL(6,B9,C9)</f>
        <v>3200</v>
      </c>
    </row>
    <row r="10" spans="1:6" x14ac:dyDescent="0.25">
      <c r="A10" s="1" t="s">
        <v>10</v>
      </c>
      <c r="B10" s="1">
        <v>3</v>
      </c>
      <c r="C10" s="2">
        <v>25</v>
      </c>
      <c r="D10" s="2">
        <f t="shared" ref="D10:D14" si="0">SUBTOTAL(6,B10,C10)</f>
        <v>75</v>
      </c>
    </row>
    <row r="11" spans="1:6" x14ac:dyDescent="0.25">
      <c r="A11" s="1" t="s">
        <v>11</v>
      </c>
      <c r="B11" s="1">
        <v>120</v>
      </c>
      <c r="C11" s="2">
        <v>6</v>
      </c>
      <c r="D11" s="2">
        <f t="shared" si="0"/>
        <v>720</v>
      </c>
    </row>
    <row r="12" spans="1:6" x14ac:dyDescent="0.25">
      <c r="A12" s="1" t="s">
        <v>12</v>
      </c>
      <c r="B12" s="1">
        <v>6</v>
      </c>
      <c r="C12" s="2">
        <v>32</v>
      </c>
      <c r="D12" s="2">
        <f t="shared" si="0"/>
        <v>192</v>
      </c>
    </row>
    <row r="13" spans="1:6" x14ac:dyDescent="0.25">
      <c r="A13" s="1" t="s">
        <v>13</v>
      </c>
      <c r="B13" s="1">
        <v>12</v>
      </c>
      <c r="C13" s="2">
        <v>62</v>
      </c>
      <c r="D13" s="2">
        <f t="shared" si="0"/>
        <v>744</v>
      </c>
    </row>
    <row r="14" spans="1:6" x14ac:dyDescent="0.25">
      <c r="A14" s="1" t="s">
        <v>14</v>
      </c>
      <c r="B14" s="1">
        <v>6</v>
      </c>
      <c r="C14" s="2">
        <v>20</v>
      </c>
      <c r="D14" s="2">
        <f t="shared" si="0"/>
        <v>120</v>
      </c>
    </row>
    <row r="16" spans="1:6" x14ac:dyDescent="0.25">
      <c r="C16" s="6" t="s">
        <v>15</v>
      </c>
      <c r="D16" s="2">
        <f>SUM(D9:D14)</f>
        <v>5051</v>
      </c>
    </row>
  </sheetData>
  <mergeCells count="5">
    <mergeCell ref="A4:B4"/>
    <mergeCell ref="A3:B3"/>
    <mergeCell ref="A2:B2"/>
    <mergeCell ref="A1:B1"/>
    <mergeCell ref="D1:F4"/>
  </mergeCells>
  <hyperlinks>
    <hyperlink ref="A4" r:id="rId1"/>
  </hyperlinks>
  <pageMargins left="0.7" right="0.7" top="0.75" bottom="0.75" header="0.3" footer="0.3"/>
  <pageSetup paperSize="2058"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9" sqref="J9"/>
    </sheetView>
  </sheetViews>
  <sheetFormatPr baseColWidth="10" defaultRowHeight="15" x14ac:dyDescent="0.25"/>
  <cols>
    <col min="1" max="1" width="24.28515625" customWidth="1"/>
    <col min="4" max="4" width="29.7109375" bestFit="1" customWidth="1"/>
  </cols>
  <sheetData>
    <row r="1" spans="1:7" x14ac:dyDescent="0.25">
      <c r="A1" s="4" t="s">
        <v>0</v>
      </c>
      <c r="B1" s="4"/>
      <c r="E1" s="5" t="s">
        <v>4</v>
      </c>
      <c r="F1" s="5"/>
      <c r="G1" s="5"/>
    </row>
    <row r="2" spans="1:7" x14ac:dyDescent="0.25">
      <c r="A2" s="4" t="s">
        <v>1</v>
      </c>
      <c r="B2" s="4"/>
      <c r="E2" s="5"/>
      <c r="F2" s="5"/>
      <c r="G2" s="5"/>
    </row>
    <row r="3" spans="1:7" x14ac:dyDescent="0.25">
      <c r="A3" s="4" t="s">
        <v>2</v>
      </c>
      <c r="B3" s="4"/>
      <c r="E3" s="5"/>
      <c r="F3" s="5"/>
      <c r="G3" s="5"/>
    </row>
    <row r="4" spans="1:7" x14ac:dyDescent="0.25">
      <c r="A4" s="4" t="s">
        <v>3</v>
      </c>
      <c r="B4" s="4"/>
      <c r="E4" s="5"/>
      <c r="F4" s="5"/>
      <c r="G4" s="5"/>
    </row>
    <row r="6" spans="1:7" x14ac:dyDescent="0.25">
      <c r="A6" s="8" t="s">
        <v>16</v>
      </c>
      <c r="B6" s="8"/>
      <c r="C6" s="8"/>
      <c r="D6" s="8"/>
      <c r="E6" s="7">
        <v>0.08</v>
      </c>
    </row>
    <row r="7" spans="1:7" ht="15.75" thickBot="1" x14ac:dyDescent="0.3"/>
    <row r="8" spans="1:7" ht="16.5" thickTop="1" thickBot="1" x14ac:dyDescent="0.3">
      <c r="A8" s="3" t="s">
        <v>5</v>
      </c>
      <c r="B8" s="3" t="s">
        <v>6</v>
      </c>
      <c r="C8" s="3" t="s">
        <v>7</v>
      </c>
      <c r="D8" s="3" t="s">
        <v>17</v>
      </c>
      <c r="E8" s="3" t="s">
        <v>8</v>
      </c>
    </row>
    <row r="9" spans="1:7" ht="15.75" thickTop="1" x14ac:dyDescent="0.25">
      <c r="A9" s="1"/>
      <c r="B9" s="1"/>
      <c r="C9" s="1"/>
      <c r="D9" s="1"/>
      <c r="E9" s="1"/>
    </row>
    <row r="10" spans="1:7" x14ac:dyDescent="0.25">
      <c r="A10" s="1" t="s">
        <v>9</v>
      </c>
      <c r="B10" s="1">
        <v>100</v>
      </c>
      <c r="C10" s="2">
        <v>32</v>
      </c>
      <c r="D10" s="2">
        <f>C10-(C10*$E$6)</f>
        <v>29.44</v>
      </c>
      <c r="E10" s="2">
        <f>SUBTOTAL(6,B10,D10)</f>
        <v>2944</v>
      </c>
    </row>
    <row r="11" spans="1:7" x14ac:dyDescent="0.25">
      <c r="A11" s="1" t="s">
        <v>10</v>
      </c>
      <c r="B11" s="1">
        <v>3</v>
      </c>
      <c r="C11" s="2">
        <v>25</v>
      </c>
      <c r="D11" s="2">
        <f>C11-(C11*$E$6)</f>
        <v>23</v>
      </c>
      <c r="E11" s="2">
        <f t="shared" ref="E11:E15" si="0">SUBTOTAL(6,B11,D11)</f>
        <v>69</v>
      </c>
    </row>
    <row r="12" spans="1:7" x14ac:dyDescent="0.25">
      <c r="A12" s="1" t="s">
        <v>11</v>
      </c>
      <c r="B12" s="1">
        <v>120</v>
      </c>
      <c r="C12" s="2">
        <v>6</v>
      </c>
      <c r="D12" s="2">
        <f t="shared" ref="D12:D15" si="1">C12-(C12*$E$6)</f>
        <v>5.52</v>
      </c>
      <c r="E12" s="2">
        <f t="shared" si="0"/>
        <v>662.4</v>
      </c>
    </row>
    <row r="13" spans="1:7" x14ac:dyDescent="0.25">
      <c r="A13" s="1" t="s">
        <v>12</v>
      </c>
      <c r="B13" s="1">
        <v>6</v>
      </c>
      <c r="C13" s="2">
        <v>32</v>
      </c>
      <c r="D13" s="2">
        <f t="shared" si="1"/>
        <v>29.44</v>
      </c>
      <c r="E13" s="2">
        <f t="shared" si="0"/>
        <v>176.64000000000001</v>
      </c>
    </row>
    <row r="14" spans="1:7" x14ac:dyDescent="0.25">
      <c r="A14" s="1" t="s">
        <v>13</v>
      </c>
      <c r="B14" s="1">
        <v>12</v>
      </c>
      <c r="C14" s="2">
        <v>62</v>
      </c>
      <c r="D14" s="2">
        <f t="shared" si="1"/>
        <v>57.04</v>
      </c>
      <c r="E14" s="2">
        <f t="shared" si="0"/>
        <v>684.48</v>
      </c>
    </row>
    <row r="15" spans="1:7" x14ac:dyDescent="0.25">
      <c r="A15" s="1" t="s">
        <v>14</v>
      </c>
      <c r="B15" s="1">
        <v>6</v>
      </c>
      <c r="C15" s="2">
        <v>20</v>
      </c>
      <c r="D15" s="2">
        <f t="shared" si="1"/>
        <v>18.399999999999999</v>
      </c>
      <c r="E15" s="2">
        <f t="shared" si="0"/>
        <v>110.39999999999999</v>
      </c>
    </row>
    <row r="17" spans="4:5" x14ac:dyDescent="0.25">
      <c r="D17" s="6" t="s">
        <v>15</v>
      </c>
      <c r="E17" s="2">
        <f>SUM(E10:E15)</f>
        <v>4646.92</v>
      </c>
    </row>
  </sheetData>
  <mergeCells count="6">
    <mergeCell ref="A1:B1"/>
    <mergeCell ref="E1:G4"/>
    <mergeCell ref="A2:B2"/>
    <mergeCell ref="A3:B3"/>
    <mergeCell ref="A4:B4"/>
    <mergeCell ref="A6:D6"/>
  </mergeCells>
  <hyperlinks>
    <hyperlink ref="A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3" workbookViewId="0">
      <selection activeCell="N35" sqref="N35"/>
    </sheetView>
  </sheetViews>
  <sheetFormatPr baseColWidth="10" defaultRowHeight="15" x14ac:dyDescent="0.25"/>
  <cols>
    <col min="14" max="14" width="12" bestFit="1" customWidth="1"/>
  </cols>
  <sheetData>
    <row r="1" spans="1:14" ht="15.75" x14ac:dyDescent="0.25">
      <c r="A1" s="10" t="s">
        <v>30</v>
      </c>
    </row>
    <row r="2" spans="1:14" x14ac:dyDescent="0.25">
      <c r="A2" s="11" t="s">
        <v>31</v>
      </c>
    </row>
    <row r="3" spans="1:14" x14ac:dyDescent="0.25">
      <c r="A3" s="11"/>
    </row>
    <row r="4" spans="1:14" ht="30" customHeight="1" x14ac:dyDescent="0.25"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35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</row>
    <row r="5" spans="1:14" x14ac:dyDescent="0.25">
      <c r="B5" s="14">
        <v>2000</v>
      </c>
      <c r="C5" s="14">
        <v>250</v>
      </c>
      <c r="D5" s="14">
        <v>1500</v>
      </c>
      <c r="E5" s="14">
        <v>500</v>
      </c>
      <c r="F5" s="14">
        <v>350</v>
      </c>
      <c r="G5" s="14">
        <v>150</v>
      </c>
      <c r="H5" s="14">
        <v>1500</v>
      </c>
      <c r="I5" s="14">
        <v>125</v>
      </c>
      <c r="J5" s="14">
        <v>521</v>
      </c>
      <c r="K5" s="14">
        <v>212</v>
      </c>
      <c r="L5" s="14">
        <v>121</v>
      </c>
      <c r="M5" s="14">
        <v>122</v>
      </c>
      <c r="N5" s="14">
        <v>12500</v>
      </c>
    </row>
    <row r="6" spans="1:14" x14ac:dyDescent="0.25">
      <c r="B6" s="14">
        <v>1500</v>
      </c>
      <c r="C6" s="14">
        <v>125</v>
      </c>
      <c r="D6" s="14">
        <v>1300</v>
      </c>
      <c r="E6" s="14">
        <v>250</v>
      </c>
      <c r="F6" s="14">
        <v>250</v>
      </c>
      <c r="G6" s="14">
        <v>250</v>
      </c>
      <c r="H6" s="14">
        <v>1500</v>
      </c>
      <c r="I6" s="14">
        <v>328</v>
      </c>
      <c r="J6" s="14">
        <v>321</v>
      </c>
      <c r="K6" s="14">
        <v>324</v>
      </c>
      <c r="L6" s="14">
        <v>322</v>
      </c>
      <c r="M6" s="14">
        <v>324</v>
      </c>
      <c r="N6" s="14">
        <v>13240</v>
      </c>
    </row>
    <row r="7" spans="1:14" x14ac:dyDescent="0.25">
      <c r="B7" s="14">
        <v>3200</v>
      </c>
      <c r="C7" s="14"/>
      <c r="D7" s="14">
        <v>2100</v>
      </c>
      <c r="E7" s="14">
        <v>320</v>
      </c>
      <c r="F7" s="14">
        <v>500</v>
      </c>
      <c r="G7" s="14">
        <v>350</v>
      </c>
      <c r="H7" s="14">
        <v>2100</v>
      </c>
      <c r="I7" s="14">
        <v>422</v>
      </c>
      <c r="J7" s="14"/>
      <c r="K7" s="14">
        <v>415</v>
      </c>
      <c r="L7" s="14">
        <v>423</v>
      </c>
      <c r="M7" s="14">
        <v>422</v>
      </c>
      <c r="N7" s="14">
        <v>1400</v>
      </c>
    </row>
    <row r="8" spans="1:14" x14ac:dyDescent="0.25">
      <c r="B8" s="14"/>
      <c r="C8" s="14"/>
      <c r="D8" s="14">
        <v>3200</v>
      </c>
      <c r="E8" s="14">
        <v>410</v>
      </c>
      <c r="F8" s="14">
        <v>620</v>
      </c>
      <c r="G8" s="14"/>
      <c r="H8" s="14"/>
      <c r="I8" s="14"/>
      <c r="J8" s="14"/>
      <c r="K8" s="14"/>
      <c r="L8" s="14">
        <v>412</v>
      </c>
      <c r="M8" s="14">
        <v>521</v>
      </c>
      <c r="N8" s="14">
        <v>5200</v>
      </c>
    </row>
    <row r="9" spans="1:14" x14ac:dyDescent="0.25">
      <c r="B9" s="14"/>
      <c r="C9" s="14"/>
      <c r="D9" s="14"/>
      <c r="E9" s="14"/>
      <c r="F9" s="14">
        <v>320</v>
      </c>
      <c r="G9" s="14"/>
      <c r="H9" s="14"/>
      <c r="I9" s="14"/>
      <c r="J9" s="14"/>
      <c r="K9" s="14"/>
      <c r="L9" s="14"/>
      <c r="M9" s="14">
        <v>312</v>
      </c>
      <c r="N9" s="14">
        <v>430</v>
      </c>
    </row>
    <row r="10" spans="1:14" x14ac:dyDescent="0.25">
      <c r="B10" s="14"/>
      <c r="C10" s="14"/>
      <c r="D10" s="14"/>
      <c r="E10" s="14"/>
      <c r="F10" s="14">
        <v>420</v>
      </c>
      <c r="G10" s="14"/>
      <c r="H10" s="14"/>
      <c r="I10" s="14"/>
      <c r="J10" s="14"/>
      <c r="K10" s="14"/>
      <c r="L10" s="14"/>
      <c r="M10" s="14">
        <v>623</v>
      </c>
      <c r="N10" s="14">
        <v>2500</v>
      </c>
    </row>
    <row r="11" spans="1:14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>
        <v>1200</v>
      </c>
    </row>
    <row r="12" spans="1:14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2:14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2:14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2:14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2:14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2:14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2:14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2:14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4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2:14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2:14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2:1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2:14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2:14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2:14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2:14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5">
      <c r="A35" s="1" t="s">
        <v>8</v>
      </c>
      <c r="B35" s="14">
        <f>SUM(B5:B34)</f>
        <v>6700</v>
      </c>
      <c r="C35" s="14">
        <f t="shared" ref="C35:N35" si="0">SUM(C5:C34)</f>
        <v>375</v>
      </c>
      <c r="D35" s="14">
        <f t="shared" si="0"/>
        <v>8100</v>
      </c>
      <c r="E35" s="14">
        <f t="shared" si="0"/>
        <v>1480</v>
      </c>
      <c r="F35" s="14">
        <f t="shared" si="0"/>
        <v>2460</v>
      </c>
      <c r="G35" s="14">
        <f t="shared" si="0"/>
        <v>750</v>
      </c>
      <c r="H35" s="14">
        <f t="shared" si="0"/>
        <v>5100</v>
      </c>
      <c r="I35" s="14">
        <f t="shared" si="0"/>
        <v>875</v>
      </c>
      <c r="J35" s="14">
        <f t="shared" si="0"/>
        <v>842</v>
      </c>
      <c r="K35" s="14">
        <f t="shared" si="0"/>
        <v>951</v>
      </c>
      <c r="L35" s="14">
        <f t="shared" si="0"/>
        <v>1278</v>
      </c>
      <c r="M35" s="14">
        <f t="shared" si="0"/>
        <v>2324</v>
      </c>
      <c r="N35" s="14">
        <f t="shared" si="0"/>
        <v>36470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4" workbookViewId="0">
      <selection activeCell="N35" sqref="N35"/>
    </sheetView>
  </sheetViews>
  <sheetFormatPr baseColWidth="10" defaultRowHeight="15" x14ac:dyDescent="0.25"/>
  <cols>
    <col min="14" max="14" width="12" bestFit="1" customWidth="1"/>
  </cols>
  <sheetData>
    <row r="1" spans="1:14" ht="15.75" x14ac:dyDescent="0.25">
      <c r="A1" s="10" t="s">
        <v>30</v>
      </c>
    </row>
    <row r="2" spans="1:14" x14ac:dyDescent="0.25">
      <c r="A2" s="11" t="s">
        <v>32</v>
      </c>
    </row>
    <row r="3" spans="1:14" x14ac:dyDescent="0.25">
      <c r="A3" s="11"/>
    </row>
    <row r="4" spans="1:14" ht="45" x14ac:dyDescent="0.25"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35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</row>
    <row r="5" spans="1:14" x14ac:dyDescent="0.25">
      <c r="B5" s="14">
        <v>1200</v>
      </c>
      <c r="C5" s="14">
        <v>120</v>
      </c>
      <c r="D5" s="14">
        <v>1500</v>
      </c>
      <c r="E5" s="14">
        <v>500</v>
      </c>
      <c r="F5" s="14">
        <v>250</v>
      </c>
      <c r="G5" s="14">
        <v>150</v>
      </c>
      <c r="H5" s="14">
        <v>1500</v>
      </c>
      <c r="I5" s="14">
        <v>122</v>
      </c>
      <c r="J5" s="14">
        <v>521</v>
      </c>
      <c r="K5" s="14">
        <v>128</v>
      </c>
      <c r="L5" s="14">
        <v>110</v>
      </c>
      <c r="M5" s="14">
        <v>144</v>
      </c>
      <c r="N5" s="14">
        <v>10200</v>
      </c>
    </row>
    <row r="6" spans="1:14" x14ac:dyDescent="0.25">
      <c r="B6" s="14">
        <v>2500</v>
      </c>
      <c r="C6" s="14">
        <v>340</v>
      </c>
      <c r="D6" s="14">
        <v>1300</v>
      </c>
      <c r="E6" s="14">
        <v>250</v>
      </c>
      <c r="F6" s="14">
        <v>125</v>
      </c>
      <c r="G6" s="14">
        <v>250</v>
      </c>
      <c r="H6" s="14">
        <v>1500</v>
      </c>
      <c r="I6" s="14">
        <v>324</v>
      </c>
      <c r="J6" s="14">
        <v>321</v>
      </c>
      <c r="K6" s="14">
        <v>221</v>
      </c>
      <c r="L6" s="14">
        <v>415</v>
      </c>
      <c r="M6" s="14">
        <v>521</v>
      </c>
      <c r="N6" s="14">
        <v>11200</v>
      </c>
    </row>
    <row r="7" spans="1:14" x14ac:dyDescent="0.25">
      <c r="B7" s="14">
        <v>2300</v>
      </c>
      <c r="C7" s="14">
        <v>410</v>
      </c>
      <c r="D7" s="14">
        <v>2100</v>
      </c>
      <c r="E7" s="14">
        <v>320</v>
      </c>
      <c r="F7" s="14">
        <v>322</v>
      </c>
      <c r="G7" s="14">
        <v>350</v>
      </c>
      <c r="H7" s="14">
        <v>2100</v>
      </c>
      <c r="I7" s="14">
        <v>411</v>
      </c>
      <c r="J7" s="14"/>
      <c r="K7" s="14"/>
      <c r="L7" s="14">
        <v>322</v>
      </c>
      <c r="M7" s="14">
        <v>222</v>
      </c>
      <c r="N7" s="14">
        <v>1200</v>
      </c>
    </row>
    <row r="8" spans="1:14" x14ac:dyDescent="0.25">
      <c r="B8" s="14"/>
      <c r="C8" s="14"/>
      <c r="D8" s="14">
        <v>3200</v>
      </c>
      <c r="E8" s="14">
        <v>410</v>
      </c>
      <c r="F8" s="14">
        <v>421</v>
      </c>
      <c r="G8" s="14"/>
      <c r="H8" s="14"/>
      <c r="I8" s="14">
        <v>122</v>
      </c>
      <c r="J8" s="14"/>
      <c r="K8" s="14"/>
      <c r="L8" s="14">
        <v>228</v>
      </c>
      <c r="M8" s="14">
        <v>520</v>
      </c>
      <c r="N8" s="14">
        <v>6800</v>
      </c>
    </row>
    <row r="9" spans="1:14" x14ac:dyDescent="0.25">
      <c r="B9" s="14"/>
      <c r="C9" s="14"/>
      <c r="D9" s="14"/>
      <c r="E9" s="14"/>
      <c r="F9" s="14">
        <v>350</v>
      </c>
      <c r="G9" s="14"/>
      <c r="H9" s="14"/>
      <c r="I9" s="14"/>
      <c r="J9" s="14"/>
      <c r="K9" s="14"/>
      <c r="L9" s="14"/>
      <c r="M9" s="14">
        <v>320</v>
      </c>
      <c r="N9" s="14">
        <v>530</v>
      </c>
    </row>
    <row r="10" spans="1:14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>
        <v>258</v>
      </c>
      <c r="N10" s="14">
        <v>3428</v>
      </c>
    </row>
    <row r="11" spans="1:14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>
        <v>1258</v>
      </c>
    </row>
    <row r="12" spans="1:14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2:14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2:14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2:14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2:14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2:14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2:14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2:14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4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2:14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2:14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2:1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2:14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2:14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2:14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2:14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5">
      <c r="A35" s="1" t="s">
        <v>8</v>
      </c>
      <c r="B35" s="14">
        <f>SUM(B5:B34)</f>
        <v>6000</v>
      </c>
      <c r="C35" s="14">
        <f t="shared" ref="C35:N35" si="0">SUM(C5:C34)</f>
        <v>870</v>
      </c>
      <c r="D35" s="14">
        <f t="shared" si="0"/>
        <v>8100</v>
      </c>
      <c r="E35" s="14">
        <f t="shared" si="0"/>
        <v>1480</v>
      </c>
      <c r="F35" s="14">
        <f t="shared" si="0"/>
        <v>1468</v>
      </c>
      <c r="G35" s="14">
        <f t="shared" si="0"/>
        <v>750</v>
      </c>
      <c r="H35" s="14">
        <f t="shared" si="0"/>
        <v>5100</v>
      </c>
      <c r="I35" s="14">
        <f t="shared" si="0"/>
        <v>979</v>
      </c>
      <c r="J35" s="14">
        <f t="shared" si="0"/>
        <v>842</v>
      </c>
      <c r="K35" s="14">
        <f t="shared" si="0"/>
        <v>349</v>
      </c>
      <c r="L35" s="14">
        <f t="shared" si="0"/>
        <v>1075</v>
      </c>
      <c r="M35" s="14">
        <f t="shared" si="0"/>
        <v>1985</v>
      </c>
      <c r="N35" s="14">
        <f t="shared" si="0"/>
        <v>34616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4" workbookViewId="0">
      <selection activeCell="N35" sqref="N35"/>
    </sheetView>
  </sheetViews>
  <sheetFormatPr baseColWidth="10" defaultRowHeight="15" x14ac:dyDescent="0.25"/>
  <cols>
    <col min="14" max="14" width="12" bestFit="1" customWidth="1"/>
  </cols>
  <sheetData>
    <row r="1" spans="1:14" ht="15.75" x14ac:dyDescent="0.25">
      <c r="A1" s="10" t="s">
        <v>30</v>
      </c>
    </row>
    <row r="2" spans="1:14" x14ac:dyDescent="0.25">
      <c r="A2" s="11" t="s">
        <v>33</v>
      </c>
    </row>
    <row r="3" spans="1:14" x14ac:dyDescent="0.25">
      <c r="A3" s="11"/>
    </row>
    <row r="4" spans="1:14" ht="45" x14ac:dyDescent="0.25"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35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</row>
    <row r="5" spans="1:14" x14ac:dyDescent="0.25">
      <c r="B5" s="14">
        <v>1500</v>
      </c>
      <c r="C5" s="14">
        <v>128</v>
      </c>
      <c r="D5" s="14">
        <v>1500</v>
      </c>
      <c r="E5" s="14">
        <v>500</v>
      </c>
      <c r="F5" s="14">
        <v>422</v>
      </c>
      <c r="G5" s="14">
        <v>150</v>
      </c>
      <c r="H5" s="14">
        <v>1500</v>
      </c>
      <c r="I5" s="14">
        <v>68</v>
      </c>
      <c r="J5" s="14">
        <v>521</v>
      </c>
      <c r="K5" s="14">
        <v>158</v>
      </c>
      <c r="L5" s="14">
        <v>98</v>
      </c>
      <c r="M5" s="14">
        <v>524</v>
      </c>
      <c r="N5" s="14">
        <v>10500</v>
      </c>
    </row>
    <row r="6" spans="1:14" x14ac:dyDescent="0.25">
      <c r="B6" s="14">
        <v>2400</v>
      </c>
      <c r="C6" s="14">
        <v>324</v>
      </c>
      <c r="D6" s="14">
        <v>1300</v>
      </c>
      <c r="E6" s="14">
        <v>250</v>
      </c>
      <c r="F6" s="14">
        <v>325</v>
      </c>
      <c r="G6" s="14">
        <v>250</v>
      </c>
      <c r="H6" s="14">
        <v>1500</v>
      </c>
      <c r="I6" s="14">
        <v>125</v>
      </c>
      <c r="J6" s="14">
        <v>321</v>
      </c>
      <c r="K6" s="14">
        <v>456</v>
      </c>
      <c r="L6" s="14">
        <v>522</v>
      </c>
      <c r="M6" s="14">
        <v>743</v>
      </c>
      <c r="N6" s="14">
        <v>12000</v>
      </c>
    </row>
    <row r="7" spans="1:14" x14ac:dyDescent="0.25">
      <c r="B7" s="14">
        <v>4100</v>
      </c>
      <c r="C7" s="14">
        <v>452</v>
      </c>
      <c r="D7" s="14">
        <v>2100</v>
      </c>
      <c r="E7" s="14">
        <v>320</v>
      </c>
      <c r="F7" s="14">
        <v>728</v>
      </c>
      <c r="G7" s="14">
        <v>350</v>
      </c>
      <c r="H7" s="14">
        <v>2100</v>
      </c>
      <c r="I7" s="14">
        <v>245</v>
      </c>
      <c r="J7" s="14"/>
      <c r="K7" s="14">
        <v>512</v>
      </c>
      <c r="L7" s="14">
        <v>324</v>
      </c>
      <c r="M7" s="14">
        <v>125</v>
      </c>
      <c r="N7" s="14">
        <v>14528</v>
      </c>
    </row>
    <row r="8" spans="1:14" x14ac:dyDescent="0.25">
      <c r="B8" s="14">
        <v>1200</v>
      </c>
      <c r="C8" s="14"/>
      <c r="D8" s="14">
        <v>3200</v>
      </c>
      <c r="E8" s="14">
        <v>410</v>
      </c>
      <c r="F8" s="14">
        <v>221</v>
      </c>
      <c r="G8" s="14"/>
      <c r="H8" s="14"/>
      <c r="I8" s="14"/>
      <c r="J8" s="14"/>
      <c r="K8" s="14">
        <v>216</v>
      </c>
      <c r="L8" s="14"/>
      <c r="M8" s="14">
        <v>762</v>
      </c>
      <c r="N8" s="14">
        <v>3254</v>
      </c>
    </row>
    <row r="9" spans="1:14" x14ac:dyDescent="0.25">
      <c r="B9" s="14"/>
      <c r="C9" s="14"/>
      <c r="D9" s="14"/>
      <c r="E9" s="14"/>
      <c r="F9" s="14">
        <v>322</v>
      </c>
      <c r="G9" s="14"/>
      <c r="H9" s="14"/>
      <c r="I9" s="14"/>
      <c r="J9" s="14"/>
      <c r="K9" s="14"/>
      <c r="L9" s="14"/>
      <c r="M9" s="14">
        <v>204</v>
      </c>
      <c r="N9" s="14">
        <v>532</v>
      </c>
    </row>
    <row r="10" spans="1:14" x14ac:dyDescent="0.25">
      <c r="B10" s="14"/>
      <c r="C10" s="14"/>
      <c r="D10" s="14"/>
      <c r="E10" s="14"/>
      <c r="F10" s="14">
        <v>598</v>
      </c>
      <c r="G10" s="14"/>
      <c r="H10" s="14"/>
      <c r="I10" s="14"/>
      <c r="J10" s="14"/>
      <c r="K10" s="14"/>
      <c r="L10" s="14"/>
      <c r="M10" s="14">
        <v>122</v>
      </c>
      <c r="N10" s="14">
        <v>1428</v>
      </c>
    </row>
    <row r="11" spans="1:14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>
        <v>1475</v>
      </c>
    </row>
    <row r="12" spans="1:14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2:14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2:14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2:14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2:14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2:14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2:14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2:14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4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2:14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2:14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2:1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2:14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2:14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2:14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2:14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5">
      <c r="A35" s="1" t="s">
        <v>8</v>
      </c>
      <c r="B35" s="14">
        <f>SUM(B5:B34)</f>
        <v>9200</v>
      </c>
      <c r="C35" s="14">
        <f t="shared" ref="C35:N35" si="0">SUM(C5:C34)</f>
        <v>904</v>
      </c>
      <c r="D35" s="14">
        <f t="shared" si="0"/>
        <v>8100</v>
      </c>
      <c r="E35" s="14">
        <f t="shared" si="0"/>
        <v>1480</v>
      </c>
      <c r="F35" s="14">
        <f t="shared" si="0"/>
        <v>2616</v>
      </c>
      <c r="G35" s="14">
        <f t="shared" si="0"/>
        <v>750</v>
      </c>
      <c r="H35" s="14">
        <f t="shared" si="0"/>
        <v>5100</v>
      </c>
      <c r="I35" s="14">
        <f t="shared" si="0"/>
        <v>438</v>
      </c>
      <c r="J35" s="14">
        <f t="shared" si="0"/>
        <v>842</v>
      </c>
      <c r="K35" s="14">
        <f t="shared" si="0"/>
        <v>1342</v>
      </c>
      <c r="L35" s="14">
        <f t="shared" si="0"/>
        <v>944</v>
      </c>
      <c r="M35" s="14">
        <f t="shared" si="0"/>
        <v>2480</v>
      </c>
      <c r="N35" s="14">
        <f t="shared" si="0"/>
        <v>43717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4" workbookViewId="0">
      <selection activeCell="H35" sqref="H35"/>
    </sheetView>
  </sheetViews>
  <sheetFormatPr baseColWidth="10" defaultRowHeight="15" x14ac:dyDescent="0.25"/>
  <cols>
    <col min="14" max="14" width="12" bestFit="1" customWidth="1"/>
  </cols>
  <sheetData>
    <row r="1" spans="1:14" ht="15.75" x14ac:dyDescent="0.25">
      <c r="A1" s="10" t="s">
        <v>30</v>
      </c>
    </row>
    <row r="2" spans="1:14" x14ac:dyDescent="0.25">
      <c r="A2" s="11" t="s">
        <v>34</v>
      </c>
    </row>
    <row r="3" spans="1:14" x14ac:dyDescent="0.25">
      <c r="A3" s="11"/>
    </row>
    <row r="4" spans="1:14" ht="45" x14ac:dyDescent="0.25"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35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</row>
    <row r="5" spans="1:14" x14ac:dyDescent="0.25">
      <c r="B5" s="14">
        <v>3250</v>
      </c>
      <c r="C5" s="14">
        <v>128</v>
      </c>
      <c r="D5" s="14">
        <v>1500</v>
      </c>
      <c r="E5" s="14">
        <v>500</v>
      </c>
      <c r="F5" s="14">
        <v>225</v>
      </c>
      <c r="G5" s="14">
        <v>150</v>
      </c>
      <c r="H5" s="14">
        <v>1500</v>
      </c>
      <c r="I5" s="14">
        <v>205</v>
      </c>
      <c r="J5" s="14">
        <v>521</v>
      </c>
      <c r="K5" s="14">
        <v>128</v>
      </c>
      <c r="L5" s="14">
        <v>589</v>
      </c>
      <c r="M5" s="14">
        <v>198</v>
      </c>
      <c r="N5" s="14">
        <v>14522</v>
      </c>
    </row>
    <row r="6" spans="1:14" x14ac:dyDescent="0.25">
      <c r="B6" s="14">
        <v>2452</v>
      </c>
      <c r="C6" s="14">
        <v>341</v>
      </c>
      <c r="D6" s="14">
        <v>1300</v>
      </c>
      <c r="E6" s="14">
        <v>250</v>
      </c>
      <c r="F6" s="14">
        <v>322</v>
      </c>
      <c r="G6" s="14">
        <v>250</v>
      </c>
      <c r="H6" s="14">
        <v>1500</v>
      </c>
      <c r="I6" s="14">
        <v>346</v>
      </c>
      <c r="J6" s="14">
        <v>321</v>
      </c>
      <c r="K6" s="14">
        <v>522</v>
      </c>
      <c r="L6" s="14">
        <v>322</v>
      </c>
      <c r="M6" s="14">
        <v>421</v>
      </c>
      <c r="N6" s="14">
        <v>11245</v>
      </c>
    </row>
    <row r="7" spans="1:14" x14ac:dyDescent="0.25">
      <c r="B7" s="14">
        <v>4100</v>
      </c>
      <c r="C7" s="14">
        <v>524</v>
      </c>
      <c r="D7" s="14">
        <v>2100</v>
      </c>
      <c r="E7" s="14">
        <v>320</v>
      </c>
      <c r="F7" s="14">
        <v>421</v>
      </c>
      <c r="G7" s="14">
        <v>350</v>
      </c>
      <c r="H7" s="14">
        <v>2100</v>
      </c>
      <c r="I7" s="14">
        <v>128</v>
      </c>
      <c r="J7" s="14"/>
      <c r="K7" s="14">
        <v>415</v>
      </c>
      <c r="L7" s="14">
        <v>456</v>
      </c>
      <c r="M7" s="14">
        <v>356</v>
      </c>
      <c r="N7" s="14">
        <v>1589</v>
      </c>
    </row>
    <row r="8" spans="1:14" x14ac:dyDescent="0.25">
      <c r="B8" s="14"/>
      <c r="C8" s="14"/>
      <c r="D8" s="14">
        <v>3200</v>
      </c>
      <c r="E8" s="14">
        <v>410</v>
      </c>
      <c r="F8" s="14">
        <v>528</v>
      </c>
      <c r="G8" s="14"/>
      <c r="H8" s="14"/>
      <c r="I8" s="14"/>
      <c r="J8" s="14"/>
      <c r="K8" s="14"/>
      <c r="L8" s="14">
        <v>254</v>
      </c>
      <c r="M8" s="14">
        <v>189</v>
      </c>
      <c r="N8" s="14">
        <v>5432</v>
      </c>
    </row>
    <row r="9" spans="1:14" x14ac:dyDescent="0.25">
      <c r="B9" s="14"/>
      <c r="C9" s="14"/>
      <c r="D9" s="14"/>
      <c r="E9" s="14"/>
      <c r="F9" s="14">
        <v>321</v>
      </c>
      <c r="G9" s="14"/>
      <c r="H9" s="14"/>
      <c r="I9" s="14"/>
      <c r="J9" s="14"/>
      <c r="K9" s="14"/>
      <c r="L9" s="14"/>
      <c r="M9" s="14">
        <v>624</v>
      </c>
      <c r="N9" s="14">
        <v>869</v>
      </c>
    </row>
    <row r="10" spans="1:14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>
        <v>214</v>
      </c>
      <c r="N10" s="14">
        <v>1286</v>
      </c>
    </row>
    <row r="11" spans="1:14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>
        <v>235</v>
      </c>
      <c r="N11" s="14">
        <v>1432</v>
      </c>
    </row>
    <row r="12" spans="1:14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2:14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2:14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2:14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2:14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2:14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2:14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2:14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4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2:14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2:14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2:1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2:14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2:14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2:14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2:14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5">
      <c r="A35" s="1" t="s">
        <v>8</v>
      </c>
      <c r="B35" s="14">
        <f>SUM(B5:B34)</f>
        <v>9802</v>
      </c>
      <c r="C35" s="14">
        <f t="shared" ref="C35:N35" si="0">SUM(C5:C34)</f>
        <v>993</v>
      </c>
      <c r="D35" s="14">
        <f t="shared" si="0"/>
        <v>8100</v>
      </c>
      <c r="E35" s="14">
        <f t="shared" si="0"/>
        <v>1480</v>
      </c>
      <c r="F35" s="14">
        <f t="shared" si="0"/>
        <v>1817</v>
      </c>
      <c r="G35" s="14">
        <f t="shared" si="0"/>
        <v>750</v>
      </c>
      <c r="H35" s="14">
        <f t="shared" si="0"/>
        <v>5100</v>
      </c>
      <c r="I35" s="14">
        <f t="shared" si="0"/>
        <v>679</v>
      </c>
      <c r="J35" s="14">
        <f t="shared" si="0"/>
        <v>842</v>
      </c>
      <c r="K35" s="14">
        <f t="shared" si="0"/>
        <v>1065</v>
      </c>
      <c r="L35" s="14">
        <f t="shared" si="0"/>
        <v>1621</v>
      </c>
      <c r="M35" s="14">
        <f t="shared" si="0"/>
        <v>2237</v>
      </c>
      <c r="N35" s="14">
        <f t="shared" si="0"/>
        <v>36375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J20" sqref="J20"/>
    </sheetView>
  </sheetViews>
  <sheetFormatPr baseColWidth="10" defaultRowHeight="15" x14ac:dyDescent="0.25"/>
  <cols>
    <col min="1" max="1" width="29" bestFit="1" customWidth="1"/>
    <col min="2" max="5" width="12" bestFit="1" customWidth="1"/>
    <col min="6" max="6" width="16.140625" bestFit="1" customWidth="1"/>
    <col min="7" max="7" width="13.140625" bestFit="1" customWidth="1"/>
    <col min="8" max="8" width="11.85546875" bestFit="1" customWidth="1"/>
    <col min="9" max="9" width="13" bestFit="1" customWidth="1"/>
  </cols>
  <sheetData>
    <row r="2" spans="1:7" ht="21" x14ac:dyDescent="0.35">
      <c r="A2" s="23" t="s">
        <v>30</v>
      </c>
    </row>
    <row r="3" spans="1:7" ht="15.75" x14ac:dyDescent="0.25">
      <c r="A3" s="24" t="s">
        <v>36</v>
      </c>
    </row>
    <row r="4" spans="1:7" ht="15.75" x14ac:dyDescent="0.25">
      <c r="A4" s="24" t="s">
        <v>37</v>
      </c>
    </row>
    <row r="6" spans="1:7" x14ac:dyDescent="0.25">
      <c r="B6" s="17" t="s">
        <v>39</v>
      </c>
      <c r="C6" s="17"/>
      <c r="D6" s="17"/>
      <c r="E6" s="17"/>
      <c r="F6" s="25" t="s">
        <v>44</v>
      </c>
      <c r="G6" s="19" t="s">
        <v>45</v>
      </c>
    </row>
    <row r="7" spans="1:7" x14ac:dyDescent="0.25">
      <c r="B7" s="18" t="s">
        <v>40</v>
      </c>
      <c r="C7" s="18" t="s">
        <v>41</v>
      </c>
      <c r="D7" s="18" t="s">
        <v>42</v>
      </c>
      <c r="E7" s="18" t="s">
        <v>43</v>
      </c>
      <c r="F7" s="25"/>
      <c r="G7" s="19"/>
    </row>
    <row r="9" spans="1:7" ht="15.75" x14ac:dyDescent="0.25">
      <c r="A9" s="21" t="s">
        <v>38</v>
      </c>
      <c r="B9" s="22"/>
      <c r="C9" s="22"/>
      <c r="D9" s="22"/>
      <c r="E9" s="22"/>
      <c r="F9" s="13"/>
      <c r="G9" s="22"/>
    </row>
    <row r="11" spans="1:7" x14ac:dyDescent="0.25">
      <c r="A11" s="12" t="s">
        <v>18</v>
      </c>
      <c r="B11" s="14">
        <f>'Ejercicio 3-1'!B35</f>
        <v>6700</v>
      </c>
      <c r="C11" s="14">
        <f>'Ejercicio 3-2'!B35</f>
        <v>6000</v>
      </c>
      <c r="D11" s="14">
        <f>'Ejercicio 3-3'!B35</f>
        <v>9200</v>
      </c>
      <c r="E11" s="14">
        <f>'Ejercicio 3-4'!B35</f>
        <v>9802</v>
      </c>
      <c r="F11" s="15">
        <f>SUBTOTAL(1,B11:E11)</f>
        <v>7925.5</v>
      </c>
      <c r="G11" s="14">
        <f>SUBTOTAL(9,B11:E11)</f>
        <v>31702</v>
      </c>
    </row>
    <row r="12" spans="1:7" x14ac:dyDescent="0.25">
      <c r="A12" s="12" t="s">
        <v>19</v>
      </c>
      <c r="B12" s="14">
        <f>'Ejercicio 3-1'!C35</f>
        <v>375</v>
      </c>
      <c r="C12" s="14">
        <f>'Ejercicio 3-2'!C35</f>
        <v>870</v>
      </c>
      <c r="D12" s="14">
        <f>'Ejercicio 3-3'!C35</f>
        <v>904</v>
      </c>
      <c r="E12" s="14">
        <f>'Ejercicio 3-4'!C35</f>
        <v>993</v>
      </c>
      <c r="F12" s="15">
        <f t="shared" ref="F12:F23" si="0">SUBTOTAL(1,B12:E12)</f>
        <v>785.5</v>
      </c>
      <c r="G12" s="14">
        <f t="shared" ref="G12:G23" si="1">SUBTOTAL(9,B12:E12)</f>
        <v>3142</v>
      </c>
    </row>
    <row r="13" spans="1:7" x14ac:dyDescent="0.25">
      <c r="A13" s="12" t="s">
        <v>20</v>
      </c>
      <c r="B13" s="14">
        <f>'Ejercicio 3-1'!D35</f>
        <v>8100</v>
      </c>
      <c r="C13" s="14">
        <f>'Ejercicio 3-2'!D35</f>
        <v>8100</v>
      </c>
      <c r="D13" s="14">
        <f>'Ejercicio 3-3'!D35</f>
        <v>8100</v>
      </c>
      <c r="E13" s="14">
        <f>'Ejercicio 3-4'!D35</f>
        <v>8100</v>
      </c>
      <c r="F13" s="15">
        <f t="shared" si="0"/>
        <v>8100</v>
      </c>
      <c r="G13" s="14">
        <f t="shared" si="1"/>
        <v>32400</v>
      </c>
    </row>
    <row r="14" spans="1:7" x14ac:dyDescent="0.25">
      <c r="A14" s="12" t="s">
        <v>21</v>
      </c>
      <c r="B14" s="14">
        <f>'Ejercicio 3-1'!E35</f>
        <v>1480</v>
      </c>
      <c r="C14" s="14">
        <f>'Ejercicio 3-2'!E35</f>
        <v>1480</v>
      </c>
      <c r="D14" s="14">
        <f>'Ejercicio 3-3'!E35</f>
        <v>1480</v>
      </c>
      <c r="E14" s="14">
        <f>'Ejercicio 3-4'!E35</f>
        <v>1480</v>
      </c>
      <c r="F14" s="15">
        <f t="shared" si="0"/>
        <v>1480</v>
      </c>
      <c r="G14" s="14">
        <f t="shared" si="1"/>
        <v>5920</v>
      </c>
    </row>
    <row r="15" spans="1:7" x14ac:dyDescent="0.25">
      <c r="A15" s="12" t="s">
        <v>22</v>
      </c>
      <c r="B15" s="14">
        <f>'Ejercicio 3-1'!F35</f>
        <v>2460</v>
      </c>
      <c r="C15" s="14">
        <f>'Ejercicio 3-2'!F35</f>
        <v>1468</v>
      </c>
      <c r="D15" s="14">
        <f>'Ejercicio 3-3'!F35</f>
        <v>2616</v>
      </c>
      <c r="E15" s="14">
        <f>'Ejercicio 3-4'!F35</f>
        <v>1817</v>
      </c>
      <c r="F15" s="15">
        <f t="shared" si="0"/>
        <v>2090.25</v>
      </c>
      <c r="G15" s="14">
        <f t="shared" si="1"/>
        <v>8361</v>
      </c>
    </row>
    <row r="16" spans="1:7" x14ac:dyDescent="0.25">
      <c r="A16" s="12" t="s">
        <v>23</v>
      </c>
      <c r="B16" s="14">
        <f>'Ejercicio 3-1'!G35</f>
        <v>750</v>
      </c>
      <c r="C16" s="14">
        <f>'Ejercicio 3-2'!G35</f>
        <v>750</v>
      </c>
      <c r="D16" s="14">
        <f>'Ejercicio 3-3'!G35</f>
        <v>750</v>
      </c>
      <c r="E16" s="14">
        <f>'Ejercicio 3-4'!G35</f>
        <v>750</v>
      </c>
      <c r="F16" s="15">
        <f t="shared" si="0"/>
        <v>750</v>
      </c>
      <c r="G16" s="14">
        <f t="shared" si="1"/>
        <v>3000</v>
      </c>
    </row>
    <row r="17" spans="1:9" x14ac:dyDescent="0.25">
      <c r="A17" s="12" t="s">
        <v>35</v>
      </c>
      <c r="B17" s="14">
        <f>'Ejercicio 3-1'!H35</f>
        <v>5100</v>
      </c>
      <c r="C17" s="14">
        <f>'Ejercicio 3-2'!H35</f>
        <v>5100</v>
      </c>
      <c r="D17" s="14">
        <f>'Ejercicio 3-3'!H35</f>
        <v>5100</v>
      </c>
      <c r="E17" s="14">
        <f>'Ejercicio 3-4'!H35</f>
        <v>5100</v>
      </c>
      <c r="F17" s="15">
        <f t="shared" si="0"/>
        <v>5100</v>
      </c>
      <c r="G17" s="14">
        <f t="shared" si="1"/>
        <v>20400</v>
      </c>
    </row>
    <row r="18" spans="1:9" x14ac:dyDescent="0.25">
      <c r="A18" s="12" t="s">
        <v>24</v>
      </c>
      <c r="B18" s="14">
        <f>'Ejercicio 3-1'!I35</f>
        <v>875</v>
      </c>
      <c r="C18" s="14">
        <f>'Ejercicio 3-2'!I35</f>
        <v>979</v>
      </c>
      <c r="D18" s="14">
        <f>'Ejercicio 3-3'!I35</f>
        <v>438</v>
      </c>
      <c r="E18" s="14">
        <f>'Ejercicio 3-4'!I35</f>
        <v>679</v>
      </c>
      <c r="F18" s="15">
        <f t="shared" si="0"/>
        <v>742.75</v>
      </c>
      <c r="G18" s="14">
        <f t="shared" si="1"/>
        <v>2971</v>
      </c>
    </row>
    <row r="19" spans="1:9" x14ac:dyDescent="0.25">
      <c r="A19" s="12" t="s">
        <v>25</v>
      </c>
      <c r="B19" s="14">
        <f>'Ejercicio 3-1'!J35</f>
        <v>842</v>
      </c>
      <c r="C19" s="14">
        <f>'Ejercicio 3-2'!J35</f>
        <v>842</v>
      </c>
      <c r="D19" s="14">
        <f>'Ejercicio 3-3'!J35</f>
        <v>842</v>
      </c>
      <c r="E19" s="14">
        <f>'Ejercicio 3-4'!J35</f>
        <v>842</v>
      </c>
      <c r="F19" s="15">
        <f t="shared" si="0"/>
        <v>842</v>
      </c>
      <c r="G19" s="14">
        <f t="shared" si="1"/>
        <v>3368</v>
      </c>
    </row>
    <row r="20" spans="1:9" x14ac:dyDescent="0.25">
      <c r="A20" s="12" t="s">
        <v>26</v>
      </c>
      <c r="B20" s="14">
        <f>'Ejercicio 3-1'!K35</f>
        <v>951</v>
      </c>
      <c r="C20" s="14">
        <f>'Ejercicio 3-2'!K35</f>
        <v>349</v>
      </c>
      <c r="D20" s="14">
        <f>'Ejercicio 3-3'!K35</f>
        <v>1342</v>
      </c>
      <c r="E20" s="14">
        <f>'Ejercicio 3-4'!K35</f>
        <v>1065</v>
      </c>
      <c r="F20" s="15">
        <f t="shared" si="0"/>
        <v>926.75</v>
      </c>
      <c r="G20" s="14">
        <f t="shared" si="1"/>
        <v>3707</v>
      </c>
    </row>
    <row r="21" spans="1:9" x14ac:dyDescent="0.25">
      <c r="A21" s="12" t="s">
        <v>27</v>
      </c>
      <c r="B21" s="14">
        <f>'Ejercicio 3-1'!L35</f>
        <v>1278</v>
      </c>
      <c r="C21" s="14">
        <f>'Ejercicio 3-2'!L35</f>
        <v>1075</v>
      </c>
      <c r="D21" s="14">
        <f>'Ejercicio 3-3'!L35</f>
        <v>944</v>
      </c>
      <c r="E21" s="14">
        <f>'Ejercicio 3-4'!L35</f>
        <v>1621</v>
      </c>
      <c r="F21" s="15">
        <f t="shared" si="0"/>
        <v>1229.5</v>
      </c>
      <c r="G21" s="14">
        <f t="shared" si="1"/>
        <v>4918</v>
      </c>
    </row>
    <row r="22" spans="1:9" x14ac:dyDescent="0.25">
      <c r="A22" s="12" t="s">
        <v>28</v>
      </c>
      <c r="B22" s="14">
        <f>'Ejercicio 3-1'!M35</f>
        <v>2324</v>
      </c>
      <c r="C22" s="14">
        <f>'Ejercicio 3-2'!M35</f>
        <v>1985</v>
      </c>
      <c r="D22" s="14">
        <f>'Ejercicio 3-3'!M35</f>
        <v>2480</v>
      </c>
      <c r="E22" s="14">
        <f>'Ejercicio 3-4'!M35</f>
        <v>2237</v>
      </c>
      <c r="F22" s="15">
        <f t="shared" si="0"/>
        <v>2256.5</v>
      </c>
      <c r="G22" s="14">
        <f t="shared" si="1"/>
        <v>9026</v>
      </c>
    </row>
    <row r="23" spans="1:9" x14ac:dyDescent="0.25">
      <c r="A23" s="12" t="s">
        <v>29</v>
      </c>
      <c r="B23" s="14">
        <f>'Ejercicio 3-1'!N35</f>
        <v>36470</v>
      </c>
      <c r="C23" s="14">
        <f>'Ejercicio 3-2'!N35</f>
        <v>34616</v>
      </c>
      <c r="D23" s="14">
        <f>'Ejercicio 3-3'!N35</f>
        <v>43717</v>
      </c>
      <c r="E23" s="14">
        <f>'Ejercicio 3-4'!N35</f>
        <v>36375</v>
      </c>
      <c r="F23" s="15">
        <f t="shared" si="0"/>
        <v>37794.5</v>
      </c>
      <c r="G23" s="14">
        <f t="shared" si="1"/>
        <v>151178</v>
      </c>
    </row>
    <row r="24" spans="1:9" x14ac:dyDescent="0.25">
      <c r="A24" s="16" t="s">
        <v>46</v>
      </c>
      <c r="B24" s="14">
        <f>SUM(B11:B23)</f>
        <v>67705</v>
      </c>
      <c r="C24" s="14">
        <f t="shared" ref="C24:E24" si="2">SUM(C11:C23)</f>
        <v>63614</v>
      </c>
      <c r="D24" s="14">
        <f t="shared" si="2"/>
        <v>77913</v>
      </c>
      <c r="E24" s="14">
        <f t="shared" si="2"/>
        <v>70861</v>
      </c>
      <c r="F24" s="15">
        <f>SUM(F11:F23)</f>
        <v>70023.25</v>
      </c>
      <c r="G24" s="14">
        <f>SUM(G11:G23)</f>
        <v>280093</v>
      </c>
      <c r="I24" s="20"/>
    </row>
  </sheetData>
  <mergeCells count="3">
    <mergeCell ref="F6:F7"/>
    <mergeCell ref="G6:G7"/>
    <mergeCell ref="B6:E6"/>
  </mergeCells>
  <pageMargins left="0.7" right="0.7" top="0.75" bottom="0.75" header="0.3" footer="0.3"/>
  <cellWatches>
    <cellWatch r="B2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Ejercicio 1</vt:lpstr>
      <vt:lpstr>Ejercicio 2</vt:lpstr>
      <vt:lpstr>Ejercicio 3-1</vt:lpstr>
      <vt:lpstr>Ejercicio 3-2</vt:lpstr>
      <vt:lpstr>Ejercicio 3-3</vt:lpstr>
      <vt:lpstr>Ejercicio 3-4</vt:lpstr>
      <vt:lpstr>Ejercicio 3-5</vt:lpstr>
      <vt:lpstr>KX</vt:lpstr>
      <vt:lpstr>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Carmenza Arboleda Carmona</dc:creator>
  <cp:lastModifiedBy>Carmenza Arboleda Carmona</cp:lastModifiedBy>
  <dcterms:created xsi:type="dcterms:W3CDTF">2015-12-07T14:04:30Z</dcterms:created>
  <dcterms:modified xsi:type="dcterms:W3CDTF">2015-12-07T17:25:47Z</dcterms:modified>
</cp:coreProperties>
</file>