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315" windowHeight="4425" tabRatio="752" activeTab="6"/>
  </bookViews>
  <sheets>
    <sheet name="Ejercicio 1" sheetId="1" r:id="rId1"/>
    <sheet name="Ejercicio 2" sheetId="2" r:id="rId2"/>
    <sheet name="Ejercicio 3 (1 Trimestre)" sheetId="3" r:id="rId3"/>
    <sheet name="Ejercicio3 (2 Trimestre)" sheetId="4" r:id="rId4"/>
    <sheet name="Ejercicio3 (3 Trimestre)" sheetId="5" r:id="rId5"/>
    <sheet name="Ejercicio3 (4 Trimestre)" sheetId="6" r:id="rId6"/>
    <sheet name="Hoja6" sheetId="9" r:id="rId7"/>
  </sheets>
  <calcPr calcId="145621"/>
</workbook>
</file>

<file path=xl/calcChain.xml><?xml version="1.0" encoding="utf-8"?>
<calcChain xmlns="http://schemas.openxmlformats.org/spreadsheetml/2006/main">
  <c r="E22" i="9" l="1"/>
  <c r="E21" i="9"/>
  <c r="G21" i="9" s="1"/>
  <c r="E20" i="9"/>
  <c r="E19" i="9"/>
  <c r="E18" i="9"/>
  <c r="G18" i="9" s="1"/>
  <c r="E17" i="9"/>
  <c r="F17" i="9" s="1"/>
  <c r="E16" i="9"/>
  <c r="G16" i="9" s="1"/>
  <c r="E15" i="9"/>
  <c r="F15" i="9" s="1"/>
  <c r="E14" i="9"/>
  <c r="F14" i="9" s="1"/>
  <c r="E13" i="9"/>
  <c r="F13" i="9" s="1"/>
  <c r="F12" i="9"/>
  <c r="F19" i="9"/>
  <c r="F20" i="9"/>
  <c r="F22" i="9"/>
  <c r="F11" i="9"/>
  <c r="E12" i="9"/>
  <c r="E11" i="9"/>
  <c r="D22" i="9"/>
  <c r="G22" i="9" s="1"/>
  <c r="D21" i="9"/>
  <c r="D20" i="9"/>
  <c r="D19" i="9"/>
  <c r="G19" i="9" s="1"/>
  <c r="D18" i="9"/>
  <c r="D17" i="9"/>
  <c r="D16" i="9"/>
  <c r="D15" i="9"/>
  <c r="D14" i="9"/>
  <c r="G14" i="9" s="1"/>
  <c r="D13" i="9"/>
  <c r="D12" i="9"/>
  <c r="G12" i="9" s="1"/>
  <c r="D11" i="9"/>
  <c r="G20" i="9"/>
  <c r="G11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D11" i="2"/>
  <c r="D12" i="2"/>
  <c r="D13" i="2"/>
  <c r="D14" i="2"/>
  <c r="D15" i="2"/>
  <c r="D10" i="2"/>
  <c r="F21" i="9" l="1"/>
  <c r="F18" i="9"/>
  <c r="F23" i="9" s="1"/>
  <c r="G17" i="9"/>
  <c r="F16" i="9"/>
  <c r="G15" i="9"/>
  <c r="E23" i="9"/>
  <c r="G13" i="9"/>
  <c r="D23" i="9"/>
  <c r="L15" i="6"/>
  <c r="K15" i="6"/>
  <c r="J15" i="6"/>
  <c r="I15" i="6"/>
  <c r="H15" i="6"/>
  <c r="G15" i="6"/>
  <c r="F15" i="6"/>
  <c r="E15" i="6"/>
  <c r="D15" i="6"/>
  <c r="C15" i="6"/>
  <c r="B15" i="6"/>
  <c r="M15" i="6"/>
  <c r="N15" i="6"/>
  <c r="M15" i="5"/>
  <c r="L15" i="5"/>
  <c r="K15" i="5"/>
  <c r="J15" i="5"/>
  <c r="I15" i="5"/>
  <c r="H15" i="5"/>
  <c r="G15" i="5"/>
  <c r="F15" i="5"/>
  <c r="E15" i="5"/>
  <c r="D15" i="5"/>
  <c r="C15" i="5"/>
  <c r="B15" i="5"/>
  <c r="N15" i="5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M15" i="3"/>
  <c r="L15" i="3"/>
  <c r="K15" i="3"/>
  <c r="J15" i="3"/>
  <c r="I15" i="3"/>
  <c r="H15" i="3"/>
  <c r="G15" i="3"/>
  <c r="F15" i="3"/>
  <c r="E15" i="3"/>
  <c r="D15" i="3"/>
  <c r="C15" i="3"/>
  <c r="B15" i="3"/>
  <c r="N15" i="3"/>
  <c r="G23" i="9" l="1"/>
  <c r="E11" i="2"/>
  <c r="D17" i="2"/>
  <c r="E12" i="2"/>
  <c r="E13" i="2"/>
  <c r="E10" i="2"/>
  <c r="D16" i="1"/>
  <c r="D10" i="1"/>
  <c r="D11" i="1"/>
  <c r="D12" i="1"/>
  <c r="D13" i="1"/>
  <c r="D14" i="1"/>
  <c r="D9" i="1"/>
  <c r="E14" i="2" l="1"/>
  <c r="E15" i="2"/>
  <c r="E17" i="2"/>
</calcChain>
</file>

<file path=xl/sharedStrings.xml><?xml version="1.0" encoding="utf-8"?>
<sst xmlns="http://schemas.openxmlformats.org/spreadsheetml/2006/main" count="122" uniqueCount="55">
  <si>
    <t>Construcciones y Promociones</t>
  </si>
  <si>
    <t>C/Venezuela,13</t>
  </si>
  <si>
    <t>Pontevedra</t>
  </si>
  <si>
    <t>Tel: 986 24 41 72</t>
  </si>
  <si>
    <t>Nombre</t>
  </si>
  <si>
    <t>Cantidad</t>
  </si>
  <si>
    <t>Precio</t>
  </si>
  <si>
    <t>Total</t>
  </si>
  <si>
    <t>Laminado AC-4</t>
  </si>
  <si>
    <t>Pinturas botes 4 Lt.</t>
  </si>
  <si>
    <t>Rodapie</t>
  </si>
  <si>
    <t>Pinturas botes 4Lt. Color</t>
  </si>
  <si>
    <t>Apliques de pared</t>
  </si>
  <si>
    <t>Juntas puertas</t>
  </si>
  <si>
    <t>Suma</t>
  </si>
  <si>
    <t xml:space="preserve">Descuento por compra a través de nuestra web </t>
  </si>
  <si>
    <t>Precio con descuento</t>
  </si>
  <si>
    <t>Compras</t>
  </si>
  <si>
    <t>Trans. y Fletes</t>
  </si>
  <si>
    <t>Sueldos y Salarios</t>
  </si>
  <si>
    <t>Trabajos contratados</t>
  </si>
  <si>
    <t>Suministros</t>
  </si>
  <si>
    <t>alquileres y cánones</t>
  </si>
  <si>
    <t>Gastos financieros</t>
  </si>
  <si>
    <t>Primas de seguros</t>
  </si>
  <si>
    <t>Tributos no estatales</t>
  </si>
  <si>
    <t>Repar. Y conserv.</t>
  </si>
  <si>
    <t>otros gastos</t>
  </si>
  <si>
    <t>Ventas e ingresos</t>
  </si>
  <si>
    <t>Seguridad Social</t>
  </si>
  <si>
    <t>Carpintería Marcial</t>
  </si>
  <si>
    <t>Datos Primer Trimestre</t>
  </si>
  <si>
    <t>Datos Segundo Trimestre</t>
  </si>
  <si>
    <t>Datos Tercer Trimestre</t>
  </si>
  <si>
    <t>Datos Cuarto Trimestre</t>
  </si>
  <si>
    <t>INFORME FINAL</t>
  </si>
  <si>
    <t>RESULTADOS DEL EJERCICIO 2013</t>
  </si>
  <si>
    <t>Transportes y Fletes</t>
  </si>
  <si>
    <t>Trabajos realizados por otras empr.</t>
  </si>
  <si>
    <t>Suministros (energía y agua)</t>
  </si>
  <si>
    <t>Alquileres y cánones</t>
  </si>
  <si>
    <t>Reparaciones y conservación</t>
  </si>
  <si>
    <t>T II</t>
  </si>
  <si>
    <t>T I</t>
  </si>
  <si>
    <t>T III</t>
  </si>
  <si>
    <t>Trimestral</t>
  </si>
  <si>
    <t>ANUAL</t>
  </si>
  <si>
    <t>TRIMESTRES</t>
  </si>
  <si>
    <t>TOTAL VENTAS E INGRESOS</t>
  </si>
  <si>
    <t>TIV</t>
  </si>
  <si>
    <t xml:space="preserve">Media </t>
  </si>
  <si>
    <t xml:space="preserve">TOTAL </t>
  </si>
  <si>
    <t>Sueldos y salarios</t>
  </si>
  <si>
    <t>Otros gastos y servicios</t>
  </si>
  <si>
    <t>TOTAL DE COMPRAS Y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</si>
</sst>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C0A]_-;\-* #,##0.0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0" fillId="3" borderId="0" xfId="0" applyFill="1"/>
    <xf numFmtId="9" fontId="0" fillId="3" borderId="0" xfId="0" applyNumberFormat="1" applyFill="1" applyAlignment="1">
      <alignment horizontal="center"/>
    </xf>
    <xf numFmtId="0" fontId="2" fillId="2" borderId="1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4" fontId="0" fillId="0" borderId="5" xfId="0" applyNumberFormat="1" applyBorder="1"/>
    <xf numFmtId="164" fontId="0" fillId="0" borderId="6" xfId="0" applyNumberFormat="1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center" vertical="center"/>
    </xf>
    <xf numFmtId="164" fontId="0" fillId="0" borderId="7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1" xfId="0" applyFill="1" applyBorder="1" applyAlignment="1">
      <alignment vertical="center" wrapText="1"/>
    </xf>
    <xf numFmtId="164" fontId="0" fillId="6" borderId="1" xfId="0" applyNumberFormat="1" applyFill="1" applyBorder="1"/>
    <xf numFmtId="0" fontId="9" fillId="0" borderId="0" xfId="0" applyFont="1"/>
    <xf numFmtId="164" fontId="3" fillId="7" borderId="1" xfId="0" applyNumberFormat="1" applyFont="1" applyFill="1" applyBorder="1"/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0" borderId="0" xfId="0" applyFill="1"/>
    <xf numFmtId="0" fontId="0" fillId="6" borderId="0" xfId="0" applyFill="1" applyAlignment="1">
      <alignment horizontal="center"/>
    </xf>
    <xf numFmtId="164" fontId="10" fillId="7" borderId="1" xfId="0" applyNumberFormat="1" applyFont="1" applyFill="1" applyBorder="1"/>
    <xf numFmtId="164" fontId="10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M37" sqref="M37"/>
    </sheetView>
  </sheetViews>
  <sheetFormatPr baseColWidth="10" defaultRowHeight="15" x14ac:dyDescent="0.25"/>
  <cols>
    <col min="1" max="1" width="23.85546875" customWidth="1"/>
    <col min="2" max="2" width="11" customWidth="1"/>
    <col min="4" max="4" width="13" customWidth="1"/>
  </cols>
  <sheetData>
    <row r="1" spans="1:4" x14ac:dyDescent="0.25">
      <c r="A1" s="1" t="s">
        <v>0</v>
      </c>
      <c r="B1" s="1"/>
    </row>
    <row r="2" spans="1:4" x14ac:dyDescent="0.25">
      <c r="A2" s="1" t="s">
        <v>1</v>
      </c>
      <c r="B2" s="1"/>
    </row>
    <row r="3" spans="1:4" x14ac:dyDescent="0.25">
      <c r="A3" s="1" t="s">
        <v>2</v>
      </c>
      <c r="B3" s="1"/>
    </row>
    <row r="4" spans="1:4" x14ac:dyDescent="0.25">
      <c r="A4" s="2" t="s">
        <v>3</v>
      </c>
      <c r="B4" s="1"/>
    </row>
    <row r="7" spans="1:4" x14ac:dyDescent="0.25">
      <c r="A7" s="3" t="s">
        <v>4</v>
      </c>
      <c r="B7" s="3" t="s">
        <v>5</v>
      </c>
      <c r="C7" s="3" t="s">
        <v>6</v>
      </c>
      <c r="D7" s="3" t="s">
        <v>7</v>
      </c>
    </row>
    <row r="9" spans="1:4" x14ac:dyDescent="0.25">
      <c r="A9" s="4" t="s">
        <v>8</v>
      </c>
      <c r="B9" s="5">
        <v>100</v>
      </c>
      <c r="C9" s="7">
        <v>32</v>
      </c>
      <c r="D9" s="7">
        <f>+B9*C9</f>
        <v>3200</v>
      </c>
    </row>
    <row r="10" spans="1:4" x14ac:dyDescent="0.25">
      <c r="A10" s="4" t="s">
        <v>9</v>
      </c>
      <c r="B10" s="5">
        <v>3</v>
      </c>
      <c r="C10" s="7">
        <v>25</v>
      </c>
      <c r="D10" s="7">
        <f t="shared" ref="D10:D14" si="0">+B10*C10</f>
        <v>75</v>
      </c>
    </row>
    <row r="11" spans="1:4" x14ac:dyDescent="0.25">
      <c r="A11" s="4" t="s">
        <v>10</v>
      </c>
      <c r="B11" s="5">
        <v>120</v>
      </c>
      <c r="C11" s="7">
        <v>6</v>
      </c>
      <c r="D11" s="7">
        <f t="shared" si="0"/>
        <v>720</v>
      </c>
    </row>
    <row r="12" spans="1:4" x14ac:dyDescent="0.25">
      <c r="A12" s="4" t="s">
        <v>11</v>
      </c>
      <c r="B12" s="5">
        <v>6</v>
      </c>
      <c r="C12" s="7">
        <v>32</v>
      </c>
      <c r="D12" s="7">
        <f t="shared" si="0"/>
        <v>192</v>
      </c>
    </row>
    <row r="13" spans="1:4" x14ac:dyDescent="0.25">
      <c r="A13" s="4" t="s">
        <v>12</v>
      </c>
      <c r="B13" s="5">
        <v>12</v>
      </c>
      <c r="C13" s="7">
        <v>62</v>
      </c>
      <c r="D13" s="7">
        <f t="shared" si="0"/>
        <v>744</v>
      </c>
    </row>
    <row r="14" spans="1:4" x14ac:dyDescent="0.25">
      <c r="A14" s="4" t="s">
        <v>13</v>
      </c>
      <c r="B14" s="5">
        <v>6</v>
      </c>
      <c r="C14" s="7">
        <v>20</v>
      </c>
      <c r="D14" s="7">
        <f t="shared" si="0"/>
        <v>120</v>
      </c>
    </row>
    <row r="16" spans="1:4" x14ac:dyDescent="0.25">
      <c r="C16" s="6" t="s">
        <v>14</v>
      </c>
      <c r="D16" s="8">
        <f>SUM(D9:D14)</f>
        <v>5051</v>
      </c>
    </row>
  </sheetData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0" sqref="D10"/>
    </sheetView>
  </sheetViews>
  <sheetFormatPr baseColWidth="10" defaultRowHeight="15" x14ac:dyDescent="0.25"/>
  <cols>
    <col min="1" max="1" width="24.140625" customWidth="1"/>
    <col min="2" max="2" width="12.5703125" customWidth="1"/>
    <col min="3" max="3" width="13" customWidth="1"/>
    <col min="4" max="4" width="17.85546875" bestFit="1" customWidth="1"/>
    <col min="5" max="5" width="15.5703125" customWidth="1"/>
  </cols>
  <sheetData>
    <row r="1" spans="1:5" x14ac:dyDescent="0.25">
      <c r="A1" s="1" t="s">
        <v>0</v>
      </c>
      <c r="B1" s="1"/>
    </row>
    <row r="2" spans="1:5" x14ac:dyDescent="0.25">
      <c r="A2" s="1" t="s">
        <v>1</v>
      </c>
      <c r="B2" s="1"/>
    </row>
    <row r="3" spans="1:5" x14ac:dyDescent="0.25">
      <c r="A3" s="1" t="s">
        <v>2</v>
      </c>
      <c r="B3" s="1"/>
    </row>
    <row r="4" spans="1:5" x14ac:dyDescent="0.25">
      <c r="A4" s="2" t="s">
        <v>3</v>
      </c>
      <c r="B4" s="1"/>
    </row>
    <row r="6" spans="1:5" x14ac:dyDescent="0.25">
      <c r="A6" s="9" t="s">
        <v>15</v>
      </c>
      <c r="B6" s="9"/>
      <c r="C6" s="9"/>
      <c r="D6" s="9"/>
      <c r="E6" s="10">
        <v>0.08</v>
      </c>
    </row>
    <row r="8" spans="1:5" x14ac:dyDescent="0.25">
      <c r="A8" s="3" t="s">
        <v>4</v>
      </c>
      <c r="B8" s="3" t="s">
        <v>5</v>
      </c>
      <c r="C8" s="3" t="s">
        <v>6</v>
      </c>
      <c r="D8" s="11" t="s">
        <v>16</v>
      </c>
      <c r="E8" s="3" t="s">
        <v>7</v>
      </c>
    </row>
    <row r="10" spans="1:5" x14ac:dyDescent="0.25">
      <c r="A10" s="4" t="s">
        <v>8</v>
      </c>
      <c r="B10" s="5">
        <v>100</v>
      </c>
      <c r="C10" s="7">
        <v>32</v>
      </c>
      <c r="D10" s="7">
        <f>C10-(C10*$E$6)</f>
        <v>29.44</v>
      </c>
      <c r="E10" s="7">
        <f>(B10*D10)</f>
        <v>2944</v>
      </c>
    </row>
    <row r="11" spans="1:5" x14ac:dyDescent="0.25">
      <c r="A11" s="4" t="s">
        <v>9</v>
      </c>
      <c r="B11" s="5">
        <v>3</v>
      </c>
      <c r="C11" s="7">
        <v>25</v>
      </c>
      <c r="D11" s="7">
        <f t="shared" ref="D11:D15" si="0">C11-(C11*$E$6)</f>
        <v>23</v>
      </c>
      <c r="E11" s="7">
        <f t="shared" ref="E11:E15" si="1">(B11*D11)</f>
        <v>69</v>
      </c>
    </row>
    <row r="12" spans="1:5" x14ac:dyDescent="0.25">
      <c r="A12" s="4" t="s">
        <v>10</v>
      </c>
      <c r="B12" s="5">
        <v>120</v>
      </c>
      <c r="C12" s="7">
        <v>6</v>
      </c>
      <c r="D12" s="7">
        <f t="shared" si="0"/>
        <v>5.52</v>
      </c>
      <c r="E12" s="7">
        <f t="shared" si="1"/>
        <v>662.4</v>
      </c>
    </row>
    <row r="13" spans="1:5" x14ac:dyDescent="0.25">
      <c r="A13" s="4" t="s">
        <v>11</v>
      </c>
      <c r="B13" s="5">
        <v>6</v>
      </c>
      <c r="C13" s="7">
        <v>32</v>
      </c>
      <c r="D13" s="7">
        <f t="shared" si="0"/>
        <v>29.44</v>
      </c>
      <c r="E13" s="7">
        <f t="shared" si="1"/>
        <v>176.64000000000001</v>
      </c>
    </row>
    <row r="14" spans="1:5" x14ac:dyDescent="0.25">
      <c r="A14" s="4" t="s">
        <v>12</v>
      </c>
      <c r="B14" s="5">
        <v>12</v>
      </c>
      <c r="C14" s="7">
        <v>62</v>
      </c>
      <c r="D14" s="7">
        <f t="shared" si="0"/>
        <v>57.04</v>
      </c>
      <c r="E14" s="7">
        <f t="shared" si="1"/>
        <v>684.48</v>
      </c>
    </row>
    <row r="15" spans="1:5" x14ac:dyDescent="0.25">
      <c r="A15" s="4" t="s">
        <v>13</v>
      </c>
      <c r="B15" s="5">
        <v>6</v>
      </c>
      <c r="C15" s="7">
        <v>20</v>
      </c>
      <c r="D15" s="7">
        <f t="shared" si="0"/>
        <v>18.399999999999999</v>
      </c>
      <c r="E15" s="7">
        <f t="shared" si="1"/>
        <v>110.39999999999999</v>
      </c>
    </row>
    <row r="17" spans="3:5" x14ac:dyDescent="0.25">
      <c r="C17" s="6" t="s">
        <v>14</v>
      </c>
      <c r="D17" s="8">
        <f>SUM(D10:D15)</f>
        <v>162.84</v>
      </c>
      <c r="E17" s="8">
        <f>SUM(E10:E15)</f>
        <v>4646.92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F16" sqref="F16"/>
    </sheetView>
  </sheetViews>
  <sheetFormatPr baseColWidth="10" defaultRowHeight="15" x14ac:dyDescent="0.25"/>
  <cols>
    <col min="3" max="3" width="12.140625" customWidth="1"/>
    <col min="14" max="14" width="12" bestFit="1" customWidth="1"/>
  </cols>
  <sheetData>
    <row r="2" spans="1:14" ht="18.75" x14ac:dyDescent="0.3">
      <c r="A2" s="14" t="s">
        <v>30</v>
      </c>
      <c r="B2" s="15"/>
    </row>
    <row r="3" spans="1:14" x14ac:dyDescent="0.25">
      <c r="A3" s="16" t="s">
        <v>31</v>
      </c>
      <c r="B3" s="12"/>
    </row>
    <row r="5" spans="1:14" ht="15.75" thickBot="1" x14ac:dyDescent="0.3"/>
    <row r="6" spans="1:14" ht="30" x14ac:dyDescent="0.25">
      <c r="B6" s="17" t="s">
        <v>17</v>
      </c>
      <c r="C6" s="18" t="s">
        <v>18</v>
      </c>
      <c r="D6" s="18" t="s">
        <v>19</v>
      </c>
      <c r="E6" s="18" t="s">
        <v>29</v>
      </c>
      <c r="F6" s="18" t="s">
        <v>20</v>
      </c>
      <c r="G6" s="18" t="s">
        <v>21</v>
      </c>
      <c r="H6" s="18" t="s">
        <v>22</v>
      </c>
      <c r="I6" s="18" t="s">
        <v>23</v>
      </c>
      <c r="J6" s="18" t="s">
        <v>24</v>
      </c>
      <c r="K6" s="18" t="s">
        <v>25</v>
      </c>
      <c r="L6" s="18" t="s">
        <v>26</v>
      </c>
      <c r="M6" s="18" t="s">
        <v>27</v>
      </c>
      <c r="N6" s="19" t="s">
        <v>28</v>
      </c>
    </row>
    <row r="7" spans="1:14" x14ac:dyDescent="0.25">
      <c r="B7" s="20">
        <v>2000</v>
      </c>
      <c r="C7" s="8">
        <v>250</v>
      </c>
      <c r="D7" s="8">
        <v>1500</v>
      </c>
      <c r="E7" s="8">
        <v>500</v>
      </c>
      <c r="F7" s="8">
        <v>350</v>
      </c>
      <c r="G7" s="8">
        <v>150</v>
      </c>
      <c r="H7" s="8">
        <v>1500</v>
      </c>
      <c r="I7" s="8">
        <v>125</v>
      </c>
      <c r="J7" s="8">
        <v>521</v>
      </c>
      <c r="K7" s="8">
        <v>212</v>
      </c>
      <c r="L7" s="8">
        <v>121</v>
      </c>
      <c r="M7" s="8">
        <v>122</v>
      </c>
      <c r="N7" s="21">
        <v>12500</v>
      </c>
    </row>
    <row r="8" spans="1:14" x14ac:dyDescent="0.25">
      <c r="B8" s="20">
        <v>1500</v>
      </c>
      <c r="C8" s="8">
        <v>125</v>
      </c>
      <c r="D8" s="8">
        <v>1300</v>
      </c>
      <c r="E8" s="8">
        <v>250</v>
      </c>
      <c r="F8" s="8">
        <v>250</v>
      </c>
      <c r="G8" s="8">
        <v>250</v>
      </c>
      <c r="H8" s="8">
        <v>1500</v>
      </c>
      <c r="I8" s="8">
        <v>328</v>
      </c>
      <c r="J8" s="8">
        <v>321</v>
      </c>
      <c r="K8" s="8">
        <v>324</v>
      </c>
      <c r="L8" s="8">
        <v>322</v>
      </c>
      <c r="M8" s="8">
        <v>324</v>
      </c>
      <c r="N8" s="21">
        <v>13240</v>
      </c>
    </row>
    <row r="9" spans="1:14" x14ac:dyDescent="0.25">
      <c r="B9" s="20">
        <v>3200</v>
      </c>
      <c r="C9" s="8"/>
      <c r="D9" s="8">
        <v>2100</v>
      </c>
      <c r="E9" s="4">
        <v>320</v>
      </c>
      <c r="F9" s="8">
        <v>500</v>
      </c>
      <c r="G9" s="8">
        <v>350</v>
      </c>
      <c r="H9" s="8">
        <v>2100</v>
      </c>
      <c r="I9" s="8">
        <v>422</v>
      </c>
      <c r="J9" s="4"/>
      <c r="K9" s="8">
        <v>415</v>
      </c>
      <c r="L9" s="8">
        <v>423</v>
      </c>
      <c r="M9" s="8">
        <v>422</v>
      </c>
      <c r="N9" s="21">
        <v>4100</v>
      </c>
    </row>
    <row r="10" spans="1:14" x14ac:dyDescent="0.25">
      <c r="B10" s="22"/>
      <c r="C10" s="8"/>
      <c r="D10" s="8">
        <v>3200</v>
      </c>
      <c r="E10" s="4">
        <v>410</v>
      </c>
      <c r="F10" s="8">
        <v>620</v>
      </c>
      <c r="G10" s="4"/>
      <c r="H10" s="4"/>
      <c r="I10" s="4"/>
      <c r="J10" s="4"/>
      <c r="K10" s="4"/>
      <c r="L10" s="8">
        <v>412</v>
      </c>
      <c r="M10" s="8">
        <v>521</v>
      </c>
      <c r="N10" s="21">
        <v>5200</v>
      </c>
    </row>
    <row r="11" spans="1:14" x14ac:dyDescent="0.25">
      <c r="B11" s="22"/>
      <c r="C11" s="4"/>
      <c r="D11" s="4"/>
      <c r="E11" s="4"/>
      <c r="F11" s="8">
        <v>320</v>
      </c>
      <c r="G11" s="4"/>
      <c r="H11" s="4"/>
      <c r="I11" s="4"/>
      <c r="J11" s="4"/>
      <c r="K11" s="4"/>
      <c r="L11" s="4"/>
      <c r="M11" s="8">
        <v>312</v>
      </c>
      <c r="N11" s="21">
        <v>430</v>
      </c>
    </row>
    <row r="12" spans="1:14" x14ac:dyDescent="0.25">
      <c r="B12" s="22"/>
      <c r="C12" s="4"/>
      <c r="D12" s="4"/>
      <c r="E12" s="4"/>
      <c r="F12" s="8">
        <v>420</v>
      </c>
      <c r="G12" s="4"/>
      <c r="H12" s="4"/>
      <c r="I12" s="4"/>
      <c r="J12" s="4"/>
      <c r="K12" s="4"/>
      <c r="L12" s="4"/>
      <c r="M12" s="8">
        <v>623</v>
      </c>
      <c r="N12" s="21">
        <v>2500</v>
      </c>
    </row>
    <row r="13" spans="1:14" x14ac:dyDescent="0.25"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1">
        <v>1200</v>
      </c>
    </row>
    <row r="14" spans="1:14" ht="15.75" thickBot="1" x14ac:dyDescent="0.3">
      <c r="B14" s="2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3"/>
    </row>
    <row r="15" spans="1:14" ht="15.75" thickBot="1" x14ac:dyDescent="0.3">
      <c r="A15" s="24" t="s">
        <v>7</v>
      </c>
      <c r="B15" s="25">
        <f>SUM(B7:B9)</f>
        <v>6700</v>
      </c>
      <c r="C15" s="25">
        <f>SUM(C7:C8)</f>
        <v>375</v>
      </c>
      <c r="D15" s="25">
        <f>SUM(D7:D10)</f>
        <v>8100</v>
      </c>
      <c r="E15" s="25">
        <f>SUM(E7:E10)</f>
        <v>1480</v>
      </c>
      <c r="F15" s="25">
        <f>SUM(F7:F12)</f>
        <v>2460</v>
      </c>
      <c r="G15" s="25">
        <f>SUM(G7:G9)</f>
        <v>750</v>
      </c>
      <c r="H15" s="25">
        <f>SUM(H7:H9)</f>
        <v>5100</v>
      </c>
      <c r="I15" s="25">
        <f>SUM(I7:I9)</f>
        <v>875</v>
      </c>
      <c r="J15" s="25">
        <f>SUM(J7:J8)</f>
        <v>842</v>
      </c>
      <c r="K15" s="25">
        <f>SUM(K7:K9)</f>
        <v>951</v>
      </c>
      <c r="L15" s="25">
        <f>SUM(L7:L10)</f>
        <v>1278</v>
      </c>
      <c r="M15" s="25">
        <f>SUM(M7:M12)</f>
        <v>2324</v>
      </c>
      <c r="N15" s="25">
        <f t="shared" ref="C15:N15" si="0">SUM(N7:N13)</f>
        <v>39170</v>
      </c>
    </row>
  </sheetData>
  <pageMargins left="0.7" right="0.7" top="0.75" bottom="0.75" header="0.3" footer="0.3"/>
  <pageSetup paperSize="0" orientation="portrait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H27" sqref="H27"/>
    </sheetView>
  </sheetViews>
  <sheetFormatPr baseColWidth="10" defaultRowHeight="15" x14ac:dyDescent="0.25"/>
  <cols>
    <col min="3" max="3" width="12.140625" customWidth="1"/>
    <col min="14" max="14" width="12" bestFit="1" customWidth="1"/>
  </cols>
  <sheetData>
    <row r="2" spans="1:14" ht="18.75" x14ac:dyDescent="0.3">
      <c r="A2" s="14" t="s">
        <v>30</v>
      </c>
      <c r="B2" s="15"/>
    </row>
    <row r="3" spans="1:14" x14ac:dyDescent="0.25">
      <c r="A3" s="16" t="s">
        <v>32</v>
      </c>
      <c r="B3" s="12"/>
    </row>
    <row r="5" spans="1:14" ht="15.75" thickBot="1" x14ac:dyDescent="0.3"/>
    <row r="6" spans="1:14" ht="30" x14ac:dyDescent="0.25">
      <c r="B6" s="17" t="s">
        <v>17</v>
      </c>
      <c r="C6" s="18" t="s">
        <v>18</v>
      </c>
      <c r="D6" s="18" t="s">
        <v>19</v>
      </c>
      <c r="E6" s="18" t="s">
        <v>29</v>
      </c>
      <c r="F6" s="18" t="s">
        <v>20</v>
      </c>
      <c r="G6" s="18" t="s">
        <v>21</v>
      </c>
      <c r="H6" s="18" t="s">
        <v>22</v>
      </c>
      <c r="I6" s="18" t="s">
        <v>23</v>
      </c>
      <c r="J6" s="18" t="s">
        <v>24</v>
      </c>
      <c r="K6" s="18" t="s">
        <v>25</v>
      </c>
      <c r="L6" s="18" t="s">
        <v>26</v>
      </c>
      <c r="M6" s="18" t="s">
        <v>27</v>
      </c>
      <c r="N6" s="19" t="s">
        <v>28</v>
      </c>
    </row>
    <row r="7" spans="1:14" x14ac:dyDescent="0.25">
      <c r="B7" s="20">
        <v>1200</v>
      </c>
      <c r="C7" s="8">
        <v>120</v>
      </c>
      <c r="D7" s="8">
        <v>1500</v>
      </c>
      <c r="E7" s="8">
        <v>500</v>
      </c>
      <c r="F7" s="8">
        <v>250</v>
      </c>
      <c r="G7" s="8">
        <v>150</v>
      </c>
      <c r="H7" s="8">
        <v>1500</v>
      </c>
      <c r="I7" s="8">
        <v>122</v>
      </c>
      <c r="J7" s="8">
        <v>521</v>
      </c>
      <c r="K7" s="8">
        <v>128</v>
      </c>
      <c r="L7" s="8">
        <v>110</v>
      </c>
      <c r="M7" s="8">
        <v>144</v>
      </c>
      <c r="N7" s="21">
        <v>10200</v>
      </c>
    </row>
    <row r="8" spans="1:14" x14ac:dyDescent="0.25">
      <c r="B8" s="20">
        <v>2500</v>
      </c>
      <c r="C8" s="8">
        <v>340</v>
      </c>
      <c r="D8" s="8">
        <v>1300</v>
      </c>
      <c r="E8" s="8">
        <v>250</v>
      </c>
      <c r="F8" s="8">
        <v>125</v>
      </c>
      <c r="G8" s="8">
        <v>250</v>
      </c>
      <c r="H8" s="8">
        <v>1500</v>
      </c>
      <c r="I8" s="8">
        <v>324</v>
      </c>
      <c r="J8" s="8">
        <v>321</v>
      </c>
      <c r="K8" s="8">
        <v>221</v>
      </c>
      <c r="L8" s="8">
        <v>415</v>
      </c>
      <c r="M8" s="8">
        <v>254</v>
      </c>
      <c r="N8" s="21">
        <v>11200</v>
      </c>
    </row>
    <row r="9" spans="1:14" x14ac:dyDescent="0.25">
      <c r="B9" s="20">
        <v>2300</v>
      </c>
      <c r="C9" s="8">
        <v>410</v>
      </c>
      <c r="D9" s="8">
        <v>2100</v>
      </c>
      <c r="E9" s="4">
        <v>320</v>
      </c>
      <c r="F9" s="8">
        <v>322</v>
      </c>
      <c r="G9" s="8">
        <v>350</v>
      </c>
      <c r="H9" s="8">
        <v>2100</v>
      </c>
      <c r="I9" s="8">
        <v>411</v>
      </c>
      <c r="J9" s="4"/>
      <c r="K9" s="8"/>
      <c r="L9" s="8">
        <v>322</v>
      </c>
      <c r="M9" s="8">
        <v>222</v>
      </c>
      <c r="N9" s="21">
        <v>1200</v>
      </c>
    </row>
    <row r="10" spans="1:14" x14ac:dyDescent="0.25">
      <c r="B10" s="20"/>
      <c r="C10" s="8"/>
      <c r="D10" s="8">
        <v>3200</v>
      </c>
      <c r="E10" s="4">
        <v>410</v>
      </c>
      <c r="F10" s="8">
        <v>421</v>
      </c>
      <c r="G10" s="8"/>
      <c r="H10" s="8"/>
      <c r="I10" s="8">
        <v>122</v>
      </c>
      <c r="J10" s="4"/>
      <c r="K10" s="8"/>
      <c r="L10" s="8">
        <v>228</v>
      </c>
      <c r="M10" s="8">
        <v>520</v>
      </c>
      <c r="N10" s="21">
        <v>6800</v>
      </c>
    </row>
    <row r="11" spans="1:14" x14ac:dyDescent="0.25">
      <c r="B11" s="20"/>
      <c r="C11" s="8"/>
      <c r="D11" s="8"/>
      <c r="E11" s="4"/>
      <c r="F11" s="8">
        <v>350</v>
      </c>
      <c r="G11" s="8"/>
      <c r="H11" s="8"/>
      <c r="I11" s="8"/>
      <c r="J11" s="4"/>
      <c r="K11" s="8"/>
      <c r="L11" s="8"/>
      <c r="M11" s="8">
        <v>320</v>
      </c>
      <c r="N11" s="21">
        <v>530</v>
      </c>
    </row>
    <row r="12" spans="1:14" x14ac:dyDescent="0.25">
      <c r="B12" s="20"/>
      <c r="C12" s="8"/>
      <c r="D12" s="8"/>
      <c r="E12" s="4"/>
      <c r="F12" s="8"/>
      <c r="G12" s="8"/>
      <c r="H12" s="8"/>
      <c r="I12" s="8"/>
      <c r="J12" s="4"/>
      <c r="K12" s="8"/>
      <c r="L12" s="8"/>
      <c r="M12" s="8">
        <v>258</v>
      </c>
      <c r="N12" s="21">
        <v>3428</v>
      </c>
    </row>
    <row r="13" spans="1:14" x14ac:dyDescent="0.25">
      <c r="B13" s="20"/>
      <c r="C13" s="8"/>
      <c r="D13" s="8"/>
      <c r="E13" s="4"/>
      <c r="F13" s="8"/>
      <c r="G13" s="8"/>
      <c r="H13" s="8"/>
      <c r="I13" s="8"/>
      <c r="J13" s="4"/>
      <c r="K13" s="8"/>
      <c r="L13" s="8"/>
      <c r="M13" s="8"/>
      <c r="N13" s="21">
        <v>1258</v>
      </c>
    </row>
    <row r="14" spans="1:14" ht="15.75" thickBot="1" x14ac:dyDescent="0.3">
      <c r="B14" s="20"/>
      <c r="C14" s="8"/>
      <c r="D14" s="8"/>
      <c r="E14" s="4"/>
      <c r="F14" s="8"/>
      <c r="G14" s="8"/>
      <c r="H14" s="8"/>
      <c r="I14" s="8"/>
      <c r="J14" s="4"/>
      <c r="K14" s="8"/>
      <c r="L14" s="8"/>
      <c r="M14" s="8"/>
      <c r="N14" s="21"/>
    </row>
    <row r="15" spans="1:14" ht="15.75" thickBot="1" x14ac:dyDescent="0.3">
      <c r="A15" s="24" t="s">
        <v>7</v>
      </c>
      <c r="B15" s="25">
        <f>SUM(B7:B9)</f>
        <v>6000</v>
      </c>
      <c r="C15" s="25">
        <f>SUM(C7:C9)</f>
        <v>870</v>
      </c>
      <c r="D15" s="25">
        <f>SUM(D7:D10)</f>
        <v>8100</v>
      </c>
      <c r="E15" s="25">
        <f>SUM(E7:E10)</f>
        <v>1480</v>
      </c>
      <c r="F15" s="25">
        <f>SUM(F7:F11)</f>
        <v>1468</v>
      </c>
      <c r="G15" s="25">
        <f>SUM(G7:G9)</f>
        <v>750</v>
      </c>
      <c r="H15" s="25">
        <f>SUM(H7:H9)</f>
        <v>5100</v>
      </c>
      <c r="I15" s="25">
        <f>SUM(I7:I10)</f>
        <v>979</v>
      </c>
      <c r="J15" s="25">
        <f>SUM(J7:J8)</f>
        <v>842</v>
      </c>
      <c r="K15" s="25">
        <f>SUM(K7:K8)</f>
        <v>349</v>
      </c>
      <c r="L15" s="25">
        <f>SUM(L7:L10)</f>
        <v>1075</v>
      </c>
      <c r="M15" s="25">
        <f>SUM(M7:M12)</f>
        <v>1718</v>
      </c>
      <c r="N15" s="25">
        <f>SUM(N7:N13)</f>
        <v>34616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P10" sqref="P10"/>
    </sheetView>
  </sheetViews>
  <sheetFormatPr baseColWidth="10" defaultRowHeight="15" x14ac:dyDescent="0.25"/>
  <cols>
    <col min="3" max="3" width="12.140625" customWidth="1"/>
    <col min="14" max="14" width="12" bestFit="1" customWidth="1"/>
  </cols>
  <sheetData>
    <row r="2" spans="1:14" ht="18.75" x14ac:dyDescent="0.3">
      <c r="A2" s="14" t="s">
        <v>30</v>
      </c>
      <c r="B2" s="15"/>
    </row>
    <row r="3" spans="1:14" x14ac:dyDescent="0.25">
      <c r="A3" s="16" t="s">
        <v>33</v>
      </c>
      <c r="B3" s="12"/>
    </row>
    <row r="5" spans="1:14" ht="15.75" thickBot="1" x14ac:dyDescent="0.3"/>
    <row r="6" spans="1:14" ht="30" x14ac:dyDescent="0.25">
      <c r="B6" s="17" t="s">
        <v>17</v>
      </c>
      <c r="C6" s="18" t="s">
        <v>18</v>
      </c>
      <c r="D6" s="18" t="s">
        <v>19</v>
      </c>
      <c r="E6" s="18" t="s">
        <v>29</v>
      </c>
      <c r="F6" s="18" t="s">
        <v>20</v>
      </c>
      <c r="G6" s="18" t="s">
        <v>21</v>
      </c>
      <c r="H6" s="18" t="s">
        <v>22</v>
      </c>
      <c r="I6" s="18" t="s">
        <v>23</v>
      </c>
      <c r="J6" s="18" t="s">
        <v>24</v>
      </c>
      <c r="K6" s="18" t="s">
        <v>25</v>
      </c>
      <c r="L6" s="18" t="s">
        <v>26</v>
      </c>
      <c r="M6" s="18" t="s">
        <v>27</v>
      </c>
      <c r="N6" s="19" t="s">
        <v>28</v>
      </c>
    </row>
    <row r="7" spans="1:14" x14ac:dyDescent="0.25">
      <c r="B7" s="20">
        <v>1500</v>
      </c>
      <c r="C7" s="8">
        <v>128</v>
      </c>
      <c r="D7" s="8">
        <v>1500</v>
      </c>
      <c r="E7" s="8">
        <v>500</v>
      </c>
      <c r="F7" s="8">
        <v>422</v>
      </c>
      <c r="G7" s="8">
        <v>150</v>
      </c>
      <c r="H7" s="8">
        <v>1500</v>
      </c>
      <c r="I7" s="8">
        <v>68</v>
      </c>
      <c r="J7" s="8">
        <v>521</v>
      </c>
      <c r="K7" s="8">
        <v>158</v>
      </c>
      <c r="L7" s="8">
        <v>98</v>
      </c>
      <c r="M7" s="8">
        <v>524</v>
      </c>
      <c r="N7" s="21">
        <v>10500</v>
      </c>
    </row>
    <row r="8" spans="1:14" x14ac:dyDescent="0.25">
      <c r="B8" s="20">
        <v>2400</v>
      </c>
      <c r="C8" s="8">
        <v>324</v>
      </c>
      <c r="D8" s="8">
        <v>1300</v>
      </c>
      <c r="E8" s="8">
        <v>250</v>
      </c>
      <c r="F8" s="8">
        <v>325</v>
      </c>
      <c r="G8" s="8">
        <v>250</v>
      </c>
      <c r="H8" s="8">
        <v>1500</v>
      </c>
      <c r="I8" s="8">
        <v>125</v>
      </c>
      <c r="J8" s="8">
        <v>321</v>
      </c>
      <c r="K8" s="8">
        <v>456</v>
      </c>
      <c r="L8" s="8">
        <v>522</v>
      </c>
      <c r="M8" s="8">
        <v>743</v>
      </c>
      <c r="N8" s="21">
        <v>12000</v>
      </c>
    </row>
    <row r="9" spans="1:14" x14ac:dyDescent="0.25">
      <c r="B9" s="20">
        <v>4100</v>
      </c>
      <c r="C9" s="8">
        <v>452</v>
      </c>
      <c r="D9" s="8">
        <v>2100</v>
      </c>
      <c r="E9" s="4">
        <v>320</v>
      </c>
      <c r="F9" s="8">
        <v>728</v>
      </c>
      <c r="G9" s="8">
        <v>350</v>
      </c>
      <c r="H9" s="8">
        <v>2100</v>
      </c>
      <c r="I9" s="8">
        <v>245</v>
      </c>
      <c r="J9" s="4"/>
      <c r="K9" s="8">
        <v>512</v>
      </c>
      <c r="L9" s="8">
        <v>324</v>
      </c>
      <c r="M9" s="8">
        <v>125</v>
      </c>
      <c r="N9" s="21">
        <v>14528</v>
      </c>
    </row>
    <row r="10" spans="1:14" x14ac:dyDescent="0.25">
      <c r="B10" s="20">
        <v>1200</v>
      </c>
      <c r="C10" s="8"/>
      <c r="D10" s="8">
        <v>3200</v>
      </c>
      <c r="E10" s="4">
        <v>410</v>
      </c>
      <c r="F10" s="8">
        <v>221</v>
      </c>
      <c r="G10" s="8"/>
      <c r="H10" s="8"/>
      <c r="I10" s="8"/>
      <c r="J10" s="4"/>
      <c r="K10" s="8">
        <v>216</v>
      </c>
      <c r="L10" s="8"/>
      <c r="M10" s="8">
        <v>762</v>
      </c>
      <c r="N10" s="21">
        <v>3254</v>
      </c>
    </row>
    <row r="11" spans="1:14" x14ac:dyDescent="0.25">
      <c r="B11" s="20"/>
      <c r="C11" s="8"/>
      <c r="D11" s="8"/>
      <c r="E11" s="4"/>
      <c r="F11" s="8">
        <v>322</v>
      </c>
      <c r="G11" s="8"/>
      <c r="H11" s="8"/>
      <c r="I11" s="8"/>
      <c r="J11" s="4"/>
      <c r="K11" s="8"/>
      <c r="L11" s="8"/>
      <c r="M11" s="8">
        <v>204</v>
      </c>
      <c r="N11" s="21">
        <v>532</v>
      </c>
    </row>
    <row r="12" spans="1:14" x14ac:dyDescent="0.25">
      <c r="B12" s="20"/>
      <c r="C12" s="8"/>
      <c r="D12" s="8"/>
      <c r="E12" s="4"/>
      <c r="F12" s="8">
        <v>598</v>
      </c>
      <c r="G12" s="8"/>
      <c r="H12" s="8"/>
      <c r="I12" s="8"/>
      <c r="J12" s="4"/>
      <c r="K12" s="8"/>
      <c r="L12" s="8"/>
      <c r="M12" s="8">
        <v>122</v>
      </c>
      <c r="N12" s="21">
        <v>1428</v>
      </c>
    </row>
    <row r="13" spans="1:14" x14ac:dyDescent="0.25">
      <c r="B13" s="20"/>
      <c r="C13" s="8"/>
      <c r="D13" s="8"/>
      <c r="E13" s="4"/>
      <c r="F13" s="8"/>
      <c r="G13" s="8"/>
      <c r="H13" s="8"/>
      <c r="I13" s="8"/>
      <c r="J13" s="4"/>
      <c r="K13" s="8"/>
      <c r="L13" s="8"/>
      <c r="M13" s="8"/>
      <c r="N13" s="21">
        <v>1475</v>
      </c>
    </row>
    <row r="14" spans="1:14" ht="15.75" thickBot="1" x14ac:dyDescent="0.3">
      <c r="B14" s="20"/>
      <c r="C14" s="8"/>
      <c r="D14" s="8"/>
      <c r="E14" s="4"/>
      <c r="F14" s="8"/>
      <c r="G14" s="8"/>
      <c r="H14" s="8"/>
      <c r="I14" s="8"/>
      <c r="J14" s="4"/>
      <c r="K14" s="8"/>
      <c r="L14" s="8"/>
      <c r="M14" s="8"/>
      <c r="N14" s="21"/>
    </row>
    <row r="15" spans="1:14" ht="15.75" thickBot="1" x14ac:dyDescent="0.3">
      <c r="A15" s="24" t="s">
        <v>7</v>
      </c>
      <c r="B15" s="25">
        <f>SUM(B7:B10)</f>
        <v>9200</v>
      </c>
      <c r="C15" s="25">
        <f>SUM(C7:C9)</f>
        <v>904</v>
      </c>
      <c r="D15" s="25">
        <f>SUM(D7:D10)</f>
        <v>8100</v>
      </c>
      <c r="E15" s="25">
        <f>SUM(E7:E10)</f>
        <v>1480</v>
      </c>
      <c r="F15" s="25">
        <f>SUM(F7:F12)</f>
        <v>2616</v>
      </c>
      <c r="G15" s="25">
        <f>SUM(G7:G9)</f>
        <v>750</v>
      </c>
      <c r="H15" s="25">
        <f>SUM(H7:H9)</f>
        <v>5100</v>
      </c>
      <c r="I15" s="25">
        <f>SUM(I7:I9)</f>
        <v>438</v>
      </c>
      <c r="J15" s="25">
        <f>SUM(J7:J8)</f>
        <v>842</v>
      </c>
      <c r="K15" s="25">
        <f>SUM(K7:K10)</f>
        <v>1342</v>
      </c>
      <c r="L15" s="25">
        <f>SUM(L7:L9)</f>
        <v>944</v>
      </c>
      <c r="M15" s="25">
        <f>SUM(M7:M12)</f>
        <v>2480</v>
      </c>
      <c r="N15" s="25">
        <f>SUM(N7:N14)</f>
        <v>43717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sqref="A1:N17"/>
    </sheetView>
  </sheetViews>
  <sheetFormatPr baseColWidth="10" defaultRowHeight="15" x14ac:dyDescent="0.25"/>
  <cols>
    <col min="3" max="3" width="12.140625" customWidth="1"/>
    <col min="14" max="14" width="12" bestFit="1" customWidth="1"/>
  </cols>
  <sheetData>
    <row r="2" spans="1:14" ht="18.75" x14ac:dyDescent="0.3">
      <c r="A2" s="14" t="s">
        <v>30</v>
      </c>
      <c r="B2" s="15"/>
    </row>
    <row r="3" spans="1:14" x14ac:dyDescent="0.25">
      <c r="A3" s="16" t="s">
        <v>34</v>
      </c>
      <c r="B3" s="12"/>
    </row>
    <row r="5" spans="1:14" ht="15.75" thickBot="1" x14ac:dyDescent="0.3"/>
    <row r="6" spans="1:14" ht="30" x14ac:dyDescent="0.25">
      <c r="B6" s="17" t="s">
        <v>17</v>
      </c>
      <c r="C6" s="18" t="s">
        <v>18</v>
      </c>
      <c r="D6" s="18" t="s">
        <v>19</v>
      </c>
      <c r="E6" s="18" t="s">
        <v>29</v>
      </c>
      <c r="F6" s="18" t="s">
        <v>20</v>
      </c>
      <c r="G6" s="18" t="s">
        <v>21</v>
      </c>
      <c r="H6" s="18" t="s">
        <v>22</v>
      </c>
      <c r="I6" s="18" t="s">
        <v>23</v>
      </c>
      <c r="J6" s="18" t="s">
        <v>24</v>
      </c>
      <c r="K6" s="18" t="s">
        <v>25</v>
      </c>
      <c r="L6" s="18" t="s">
        <v>26</v>
      </c>
      <c r="M6" s="18" t="s">
        <v>27</v>
      </c>
      <c r="N6" s="19" t="s">
        <v>28</v>
      </c>
    </row>
    <row r="7" spans="1:14" x14ac:dyDescent="0.25">
      <c r="B7" s="20">
        <v>3250</v>
      </c>
      <c r="C7" s="8">
        <v>128</v>
      </c>
      <c r="D7" s="8">
        <v>1500</v>
      </c>
      <c r="E7" s="8">
        <v>500</v>
      </c>
      <c r="F7" s="8">
        <v>225</v>
      </c>
      <c r="G7" s="8">
        <v>150</v>
      </c>
      <c r="H7" s="8">
        <v>1500</v>
      </c>
      <c r="I7" s="8">
        <v>205</v>
      </c>
      <c r="J7" s="8">
        <v>521</v>
      </c>
      <c r="K7" s="8">
        <v>128</v>
      </c>
      <c r="L7" s="8">
        <v>589</v>
      </c>
      <c r="M7" s="8">
        <v>198</v>
      </c>
      <c r="N7" s="21">
        <v>14522</v>
      </c>
    </row>
    <row r="8" spans="1:14" x14ac:dyDescent="0.25">
      <c r="B8" s="20">
        <v>2452</v>
      </c>
      <c r="C8" s="8">
        <v>341</v>
      </c>
      <c r="D8" s="8">
        <v>1300</v>
      </c>
      <c r="E8" s="8">
        <v>250</v>
      </c>
      <c r="F8" s="8">
        <v>322</v>
      </c>
      <c r="G8" s="8">
        <v>250</v>
      </c>
      <c r="H8" s="8">
        <v>1500</v>
      </c>
      <c r="I8" s="8">
        <v>346</v>
      </c>
      <c r="J8" s="8">
        <v>321</v>
      </c>
      <c r="K8" s="8">
        <v>522</v>
      </c>
      <c r="L8" s="8">
        <v>322</v>
      </c>
      <c r="M8" s="8">
        <v>421</v>
      </c>
      <c r="N8" s="21">
        <v>11245</v>
      </c>
    </row>
    <row r="9" spans="1:14" x14ac:dyDescent="0.25">
      <c r="B9" s="20">
        <v>4100</v>
      </c>
      <c r="C9" s="8">
        <v>524</v>
      </c>
      <c r="D9" s="8">
        <v>2100</v>
      </c>
      <c r="E9" s="4">
        <v>320</v>
      </c>
      <c r="F9" s="8">
        <v>421</v>
      </c>
      <c r="G9" s="8">
        <v>350</v>
      </c>
      <c r="H9" s="8">
        <v>2100</v>
      </c>
      <c r="I9" s="8">
        <v>128</v>
      </c>
      <c r="J9" s="4"/>
      <c r="K9" s="8">
        <v>415</v>
      </c>
      <c r="L9" s="8">
        <v>456</v>
      </c>
      <c r="M9" s="8">
        <v>356</v>
      </c>
      <c r="N9" s="21">
        <v>1589</v>
      </c>
    </row>
    <row r="10" spans="1:14" x14ac:dyDescent="0.25">
      <c r="B10" s="20"/>
      <c r="C10" s="8"/>
      <c r="D10" s="8">
        <v>3200</v>
      </c>
      <c r="E10" s="4">
        <v>410</v>
      </c>
      <c r="F10" s="8">
        <v>528</v>
      </c>
      <c r="G10" s="8"/>
      <c r="H10" s="8"/>
      <c r="I10" s="8"/>
      <c r="J10" s="4"/>
      <c r="K10" s="8"/>
      <c r="L10" s="8">
        <v>254</v>
      </c>
      <c r="M10" s="8">
        <v>189</v>
      </c>
      <c r="N10" s="21">
        <v>5432</v>
      </c>
    </row>
    <row r="11" spans="1:14" x14ac:dyDescent="0.25">
      <c r="B11" s="20"/>
      <c r="C11" s="8"/>
      <c r="D11" s="8"/>
      <c r="E11" s="4"/>
      <c r="F11" s="8">
        <v>321</v>
      </c>
      <c r="G11" s="8"/>
      <c r="H11" s="8"/>
      <c r="I11" s="8"/>
      <c r="J11" s="4"/>
      <c r="K11" s="8"/>
      <c r="L11" s="8"/>
      <c r="M11" s="8">
        <v>624</v>
      </c>
      <c r="N11" s="21">
        <v>869</v>
      </c>
    </row>
    <row r="12" spans="1:14" x14ac:dyDescent="0.25">
      <c r="B12" s="20"/>
      <c r="C12" s="8"/>
      <c r="D12" s="8"/>
      <c r="E12" s="4"/>
      <c r="F12" s="8"/>
      <c r="G12" s="8"/>
      <c r="H12" s="8"/>
      <c r="I12" s="8"/>
      <c r="J12" s="4"/>
      <c r="K12" s="8"/>
      <c r="L12" s="8"/>
      <c r="M12" s="8">
        <v>241</v>
      </c>
      <c r="N12" s="21">
        <v>1286</v>
      </c>
    </row>
    <row r="13" spans="1:14" x14ac:dyDescent="0.25">
      <c r="B13" s="20"/>
      <c r="C13" s="8"/>
      <c r="D13" s="8"/>
      <c r="E13" s="4"/>
      <c r="F13" s="8"/>
      <c r="G13" s="8"/>
      <c r="H13" s="8"/>
      <c r="I13" s="8"/>
      <c r="J13" s="4"/>
      <c r="K13" s="8"/>
      <c r="L13" s="8"/>
      <c r="M13" s="8">
        <v>235</v>
      </c>
      <c r="N13" s="21">
        <v>1432</v>
      </c>
    </row>
    <row r="14" spans="1:14" ht="15.75" thickBot="1" x14ac:dyDescent="0.3">
      <c r="B14" s="20"/>
      <c r="C14" s="8"/>
      <c r="D14" s="8"/>
      <c r="E14" s="4"/>
      <c r="F14" s="8"/>
      <c r="G14" s="8"/>
      <c r="H14" s="8"/>
      <c r="I14" s="8"/>
      <c r="J14" s="4"/>
      <c r="K14" s="8"/>
      <c r="L14" s="8"/>
      <c r="M14" s="8"/>
      <c r="N14" s="21"/>
    </row>
    <row r="15" spans="1:14" ht="15.75" thickBot="1" x14ac:dyDescent="0.3">
      <c r="A15" s="24" t="s">
        <v>7</v>
      </c>
      <c r="B15" s="25">
        <f>SUM(B7:B9)</f>
        <v>9802</v>
      </c>
      <c r="C15" s="25">
        <f>SUM(C7:C9)</f>
        <v>993</v>
      </c>
      <c r="D15" s="25">
        <f>SUM(D7:D10)</f>
        <v>8100</v>
      </c>
      <c r="E15" s="25">
        <f>SUM(E7:E10)</f>
        <v>1480</v>
      </c>
      <c r="F15" s="25">
        <f>SUM(F7:F11)</f>
        <v>1817</v>
      </c>
      <c r="G15" s="25">
        <f>SUM(G7:G9)</f>
        <v>750</v>
      </c>
      <c r="H15" s="25">
        <f>SUM(H7:H9)</f>
        <v>5100</v>
      </c>
      <c r="I15" s="25">
        <f>SUM(I7:I9)</f>
        <v>679</v>
      </c>
      <c r="J15" s="25">
        <f>SUM(J7:J8)</f>
        <v>842</v>
      </c>
      <c r="K15" s="25">
        <f>SUM(K7:K9)</f>
        <v>1065</v>
      </c>
      <c r="L15" s="25">
        <f>SUM(L7:L10)</f>
        <v>1621</v>
      </c>
      <c r="M15" s="25">
        <f t="shared" ref="B15:M15" si="0">SUM(M7:M13)</f>
        <v>2264</v>
      </c>
      <c r="N15" s="25">
        <f>SUM(N7:N13)</f>
        <v>36375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G30" sqref="G30"/>
    </sheetView>
  </sheetViews>
  <sheetFormatPr baseColWidth="10" defaultRowHeight="15" x14ac:dyDescent="0.25"/>
  <cols>
    <col min="1" max="1" width="42.85546875" customWidth="1"/>
    <col min="2" max="2" width="13.28515625" bestFit="1" customWidth="1"/>
    <col min="3" max="6" width="13.28515625" customWidth="1"/>
    <col min="7" max="7" width="16.42578125" customWidth="1"/>
  </cols>
  <sheetData>
    <row r="2" spans="1:7" ht="21" x14ac:dyDescent="0.35">
      <c r="A2" s="32" t="s">
        <v>30</v>
      </c>
      <c r="B2" s="15"/>
    </row>
    <row r="3" spans="1:7" x14ac:dyDescent="0.25">
      <c r="A3" s="13" t="s">
        <v>35</v>
      </c>
      <c r="B3" s="12"/>
    </row>
    <row r="4" spans="1:7" x14ac:dyDescent="0.25">
      <c r="A4" s="13" t="s">
        <v>36</v>
      </c>
    </row>
    <row r="6" spans="1:7" x14ac:dyDescent="0.25">
      <c r="B6" s="28" t="s">
        <v>47</v>
      </c>
      <c r="C6" s="28"/>
      <c r="D6" s="28"/>
      <c r="E6" s="28"/>
      <c r="F6" s="37" t="s">
        <v>50</v>
      </c>
      <c r="G6" s="29" t="s">
        <v>51</v>
      </c>
    </row>
    <row r="7" spans="1:7" x14ac:dyDescent="0.25">
      <c r="B7" s="29" t="s">
        <v>43</v>
      </c>
      <c r="C7" s="29" t="s">
        <v>42</v>
      </c>
      <c r="D7" s="29" t="s">
        <v>44</v>
      </c>
      <c r="E7" s="29" t="s">
        <v>49</v>
      </c>
      <c r="F7" s="37" t="s">
        <v>45</v>
      </c>
      <c r="G7" s="29" t="s">
        <v>46</v>
      </c>
    </row>
    <row r="8" spans="1:7" x14ac:dyDescent="0.25">
      <c r="F8" s="36"/>
    </row>
    <row r="9" spans="1:7" x14ac:dyDescent="0.25">
      <c r="A9" s="34" t="s">
        <v>48</v>
      </c>
      <c r="B9" s="35"/>
      <c r="C9" s="35"/>
      <c r="D9" s="35"/>
      <c r="E9" s="35"/>
      <c r="F9" s="30"/>
      <c r="G9" s="35"/>
    </row>
    <row r="10" spans="1:7" x14ac:dyDescent="0.25">
      <c r="A10" s="26"/>
      <c r="B10" s="27"/>
      <c r="C10" s="27"/>
      <c r="D10" s="27"/>
      <c r="E10" s="27"/>
      <c r="F10" s="27"/>
      <c r="G10" s="27"/>
    </row>
    <row r="11" spans="1:7" x14ac:dyDescent="0.25">
      <c r="A11" s="8" t="s">
        <v>17</v>
      </c>
      <c r="B11" s="8">
        <f>'Ejercicio 3 (1 Trimestre)'!B15</f>
        <v>6700</v>
      </c>
      <c r="C11" s="8">
        <f>'Ejercicio3 (2 Trimestre)'!B15</f>
        <v>6000</v>
      </c>
      <c r="D11" s="8">
        <f>'Ejercicio3 (3 Trimestre)'!B15</f>
        <v>9200</v>
      </c>
      <c r="E11" s="8">
        <f>'Ejercicio3 (4 Trimestre)'!B15</f>
        <v>9802</v>
      </c>
      <c r="F11" s="31">
        <f>SUM(B11:E11)/4</f>
        <v>7925.5</v>
      </c>
      <c r="G11" s="8">
        <f>SUM(B11:E11)</f>
        <v>31702</v>
      </c>
    </row>
    <row r="12" spans="1:7" x14ac:dyDescent="0.25">
      <c r="A12" s="8" t="s">
        <v>37</v>
      </c>
      <c r="B12" s="8">
        <f>'Ejercicio 3 (1 Trimestre)'!C15</f>
        <v>375</v>
      </c>
      <c r="C12" s="8">
        <f>'Ejercicio3 (2 Trimestre)'!C15</f>
        <v>870</v>
      </c>
      <c r="D12" s="8">
        <f>'Ejercicio3 (3 Trimestre)'!C15</f>
        <v>904</v>
      </c>
      <c r="E12" s="8">
        <f>'Ejercicio3 (4 Trimestre)'!C15</f>
        <v>993</v>
      </c>
      <c r="F12" s="31">
        <f t="shared" ref="F12:F22" si="0">SUM(B12:E12)/4</f>
        <v>785.5</v>
      </c>
      <c r="G12" s="8">
        <f t="shared" ref="G12:G22" si="1">SUM(B12:E12)</f>
        <v>3142</v>
      </c>
    </row>
    <row r="13" spans="1:7" x14ac:dyDescent="0.25">
      <c r="A13" s="8" t="s">
        <v>52</v>
      </c>
      <c r="B13" s="8">
        <f>'Ejercicio 3 (1 Trimestre)'!D15</f>
        <v>8100</v>
      </c>
      <c r="C13" s="8">
        <f>'Ejercicio3 (2 Trimestre)'!D15</f>
        <v>8100</v>
      </c>
      <c r="D13" s="8">
        <f>'Ejercicio3 (3 Trimestre)'!D15</f>
        <v>8100</v>
      </c>
      <c r="E13" s="8">
        <f>'Ejercicio3 (4 Trimestre)'!D15</f>
        <v>8100</v>
      </c>
      <c r="F13" s="31">
        <f t="shared" si="0"/>
        <v>8100</v>
      </c>
      <c r="G13" s="8">
        <f t="shared" si="1"/>
        <v>32400</v>
      </c>
    </row>
    <row r="14" spans="1:7" x14ac:dyDescent="0.25">
      <c r="A14" s="8" t="s">
        <v>29</v>
      </c>
      <c r="B14" s="8">
        <f>'Ejercicio 3 (1 Trimestre)'!E15</f>
        <v>1480</v>
      </c>
      <c r="C14" s="8">
        <f>'Ejercicio3 (2 Trimestre)'!E15</f>
        <v>1480</v>
      </c>
      <c r="D14" s="8">
        <f>'Ejercicio3 (3 Trimestre)'!E15</f>
        <v>1480</v>
      </c>
      <c r="E14" s="8">
        <f>'Ejercicio3 (4 Trimestre)'!E15</f>
        <v>1480</v>
      </c>
      <c r="F14" s="31">
        <f t="shared" si="0"/>
        <v>1480</v>
      </c>
      <c r="G14" s="8">
        <f t="shared" si="1"/>
        <v>5920</v>
      </c>
    </row>
    <row r="15" spans="1:7" x14ac:dyDescent="0.25">
      <c r="A15" s="8" t="s">
        <v>38</v>
      </c>
      <c r="B15" s="8">
        <f>'Ejercicio 3 (1 Trimestre)'!F15</f>
        <v>2460</v>
      </c>
      <c r="C15" s="8">
        <f>'Ejercicio3 (2 Trimestre)'!F15</f>
        <v>1468</v>
      </c>
      <c r="D15" s="8">
        <f>'Ejercicio3 (3 Trimestre)'!F15</f>
        <v>2616</v>
      </c>
      <c r="E15" s="8">
        <f>'Ejercicio3 (4 Trimestre)'!F15</f>
        <v>1817</v>
      </c>
      <c r="F15" s="31">
        <f t="shared" si="0"/>
        <v>2090.25</v>
      </c>
      <c r="G15" s="8">
        <f t="shared" si="1"/>
        <v>8361</v>
      </c>
    </row>
    <row r="16" spans="1:7" x14ac:dyDescent="0.25">
      <c r="A16" s="8" t="s">
        <v>39</v>
      </c>
      <c r="B16" s="8">
        <f>'Ejercicio 3 (1 Trimestre)'!G15</f>
        <v>750</v>
      </c>
      <c r="C16" s="8">
        <f>'Ejercicio3 (2 Trimestre)'!G15</f>
        <v>750</v>
      </c>
      <c r="D16" s="8">
        <f>'Ejercicio3 (3 Trimestre)'!G15</f>
        <v>750</v>
      </c>
      <c r="E16" s="8">
        <f>'Ejercicio3 (4 Trimestre)'!G15</f>
        <v>750</v>
      </c>
      <c r="F16" s="31">
        <f t="shared" si="0"/>
        <v>750</v>
      </c>
      <c r="G16" s="8">
        <f t="shared" si="1"/>
        <v>3000</v>
      </c>
    </row>
    <row r="17" spans="1:7" x14ac:dyDescent="0.25">
      <c r="A17" s="8" t="s">
        <v>40</v>
      </c>
      <c r="B17" s="8">
        <f>'Ejercicio 3 (1 Trimestre)'!H15</f>
        <v>5100</v>
      </c>
      <c r="C17" s="8">
        <f>'Ejercicio3 (2 Trimestre)'!H15</f>
        <v>5100</v>
      </c>
      <c r="D17" s="8">
        <f>'Ejercicio3 (3 Trimestre)'!H15</f>
        <v>5100</v>
      </c>
      <c r="E17" s="8">
        <f>'Ejercicio3 (4 Trimestre)'!H15</f>
        <v>5100</v>
      </c>
      <c r="F17" s="31">
        <f t="shared" si="0"/>
        <v>5100</v>
      </c>
      <c r="G17" s="8">
        <f t="shared" si="1"/>
        <v>20400</v>
      </c>
    </row>
    <row r="18" spans="1:7" x14ac:dyDescent="0.25">
      <c r="A18" s="8" t="s">
        <v>23</v>
      </c>
      <c r="B18" s="8">
        <f>'Ejercicio 3 (1 Trimestre)'!I15</f>
        <v>875</v>
      </c>
      <c r="C18" s="8">
        <f>'Ejercicio3 (2 Trimestre)'!I15</f>
        <v>979</v>
      </c>
      <c r="D18" s="8">
        <f>'Ejercicio3 (3 Trimestre)'!I15</f>
        <v>438</v>
      </c>
      <c r="E18" s="8">
        <f>'Ejercicio3 (4 Trimestre)'!I15</f>
        <v>679</v>
      </c>
      <c r="F18" s="31">
        <f t="shared" si="0"/>
        <v>742.75</v>
      </c>
      <c r="G18" s="8">
        <f t="shared" si="1"/>
        <v>2971</v>
      </c>
    </row>
    <row r="19" spans="1:7" x14ac:dyDescent="0.25">
      <c r="A19" s="8" t="s">
        <v>24</v>
      </c>
      <c r="B19" s="8">
        <f>'Ejercicio 3 (1 Trimestre)'!J15</f>
        <v>842</v>
      </c>
      <c r="C19" s="8">
        <f>'Ejercicio3 (2 Trimestre)'!J15</f>
        <v>842</v>
      </c>
      <c r="D19" s="8">
        <f>'Ejercicio3 (3 Trimestre)'!J15</f>
        <v>842</v>
      </c>
      <c r="E19" s="8">
        <f>'Ejercicio3 (4 Trimestre)'!J15</f>
        <v>842</v>
      </c>
      <c r="F19" s="31">
        <f t="shared" si="0"/>
        <v>842</v>
      </c>
      <c r="G19" s="8">
        <f t="shared" si="1"/>
        <v>3368</v>
      </c>
    </row>
    <row r="20" spans="1:7" x14ac:dyDescent="0.25">
      <c r="A20" s="8" t="s">
        <v>25</v>
      </c>
      <c r="B20" s="8">
        <f>'Ejercicio 3 (1 Trimestre)'!K15</f>
        <v>951</v>
      </c>
      <c r="C20" s="8">
        <f>'Ejercicio3 (2 Trimestre)'!K15</f>
        <v>349</v>
      </c>
      <c r="D20" s="8">
        <f>'Ejercicio3 (3 Trimestre)'!K15</f>
        <v>1342</v>
      </c>
      <c r="E20" s="8">
        <f>'Ejercicio3 (4 Trimestre)'!K15</f>
        <v>1065</v>
      </c>
      <c r="F20" s="31">
        <f t="shared" si="0"/>
        <v>926.75</v>
      </c>
      <c r="G20" s="8">
        <f t="shared" si="1"/>
        <v>3707</v>
      </c>
    </row>
    <row r="21" spans="1:7" x14ac:dyDescent="0.25">
      <c r="A21" s="8" t="s">
        <v>41</v>
      </c>
      <c r="B21" s="8">
        <f>'Ejercicio 3 (1 Trimestre)'!L15</f>
        <v>1278</v>
      </c>
      <c r="C21" s="8">
        <f>'Ejercicio3 (2 Trimestre)'!L15</f>
        <v>1075</v>
      </c>
      <c r="D21" s="8">
        <f>'Ejercicio3 (3 Trimestre)'!L15</f>
        <v>944</v>
      </c>
      <c r="E21" s="8">
        <f>'Ejercicio3 (4 Trimestre)'!L15</f>
        <v>1621</v>
      </c>
      <c r="F21" s="31">
        <f t="shared" si="0"/>
        <v>1229.5</v>
      </c>
      <c r="G21" s="8">
        <f t="shared" si="1"/>
        <v>4918</v>
      </c>
    </row>
    <row r="22" spans="1:7" x14ac:dyDescent="0.25">
      <c r="A22" s="8" t="s">
        <v>53</v>
      </c>
      <c r="B22" s="8">
        <f>'Ejercicio 3 (1 Trimestre)'!M15</f>
        <v>2324</v>
      </c>
      <c r="C22" s="8">
        <f>'Ejercicio3 (2 Trimestre)'!M15</f>
        <v>1718</v>
      </c>
      <c r="D22" s="8">
        <f>'Ejercicio3 (3 Trimestre)'!M15</f>
        <v>2480</v>
      </c>
      <c r="E22" s="8">
        <f>'Ejercicio3 (4 Trimestre)'!M15</f>
        <v>2264</v>
      </c>
      <c r="F22" s="31">
        <f t="shared" si="0"/>
        <v>2196.5</v>
      </c>
      <c r="G22" s="8">
        <f t="shared" si="1"/>
        <v>8786</v>
      </c>
    </row>
    <row r="23" spans="1:7" ht="15.75" x14ac:dyDescent="0.25">
      <c r="A23" s="33" t="s">
        <v>54</v>
      </c>
      <c r="B23" s="38">
        <f>SUM(B11:B22)</f>
        <v>31235</v>
      </c>
      <c r="C23" s="38">
        <f t="shared" ref="C23:G23" si="2">SUM(C11:C22)</f>
        <v>28731</v>
      </c>
      <c r="D23" s="38">
        <f t="shared" si="2"/>
        <v>34196</v>
      </c>
      <c r="E23" s="38">
        <f t="shared" si="2"/>
        <v>34513</v>
      </c>
      <c r="F23" s="39">
        <f t="shared" si="2"/>
        <v>32168.75</v>
      </c>
      <c r="G23" s="38">
        <f t="shared" si="2"/>
        <v>128675</v>
      </c>
    </row>
  </sheetData>
  <mergeCells count="1"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Ejercicio 1</vt:lpstr>
      <vt:lpstr>Ejercicio 2</vt:lpstr>
      <vt:lpstr>Ejercicio 3 (1 Trimestre)</vt:lpstr>
      <vt:lpstr>Ejercicio3 (2 Trimestre)</vt:lpstr>
      <vt:lpstr>Ejercicio3 (3 Trimestre)</vt:lpstr>
      <vt:lpstr>Ejercicio3 (4 Trimestre)</vt:lpstr>
      <vt:lpstr>Hoja6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Cordero Diaz</dc:creator>
  <cp:lastModifiedBy>Gabriela Cordero Diaz</cp:lastModifiedBy>
  <dcterms:created xsi:type="dcterms:W3CDTF">2015-12-04T17:11:44Z</dcterms:created>
  <dcterms:modified xsi:type="dcterms:W3CDTF">2015-12-04T23:59:04Z</dcterms:modified>
</cp:coreProperties>
</file>