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 firstSheet="2" activeTab="2"/>
  </bookViews>
  <sheets>
    <sheet name="Ejercicio 1" sheetId="1" r:id="rId1"/>
    <sheet name="Ejercicio 2" sheetId="2" r:id="rId2"/>
    <sheet name="Ejercicio3(informe final)" sheetId="3" r:id="rId3"/>
    <sheet name="Ejercicio3(1 Trimestre)" sheetId="4" r:id="rId4"/>
    <sheet name="Ejercicio3(2 Trimestre)" sheetId="5" r:id="rId5"/>
    <sheet name="Ejercicio3(3 Trimestre)" sheetId="6" r:id="rId6"/>
    <sheet name="Ejercicio3(4 Trimestre)" sheetId="7" r:id="rId7"/>
  </sheets>
  <calcPr calcId="125725"/>
</workbook>
</file>

<file path=xl/calcChain.xml><?xml version="1.0" encoding="utf-8"?>
<calcChain xmlns="http://schemas.openxmlformats.org/spreadsheetml/2006/main">
  <c r="F12" i="3"/>
  <c r="F13"/>
  <c r="F14"/>
  <c r="F15"/>
  <c r="F16"/>
  <c r="F17"/>
  <c r="F18"/>
  <c r="F19"/>
  <c r="F20"/>
  <c r="F21"/>
  <c r="F22"/>
  <c r="F23"/>
  <c r="F11"/>
  <c r="F9"/>
  <c r="G12"/>
  <c r="G13"/>
  <c r="G14"/>
  <c r="G15"/>
  <c r="G16"/>
  <c r="G17"/>
  <c r="G18"/>
  <c r="G19"/>
  <c r="G20"/>
  <c r="G21"/>
  <c r="G22"/>
  <c r="G23"/>
  <c r="G11"/>
  <c r="G9"/>
  <c r="E9"/>
  <c r="D9"/>
  <c r="B9"/>
  <c r="C9"/>
  <c r="E22"/>
  <c r="E21"/>
  <c r="E20"/>
  <c r="E19"/>
  <c r="E18"/>
  <c r="E17"/>
  <c r="E16"/>
  <c r="E15"/>
  <c r="E14"/>
  <c r="E13"/>
  <c r="E11"/>
  <c r="D11"/>
  <c r="E12"/>
  <c r="D21"/>
  <c r="D20"/>
  <c r="D19"/>
  <c r="D18"/>
  <c r="D17"/>
  <c r="D16"/>
  <c r="D15"/>
  <c r="D14"/>
  <c r="D13"/>
  <c r="D12"/>
  <c r="D22"/>
  <c r="C22"/>
  <c r="C21"/>
  <c r="C20"/>
  <c r="C19"/>
  <c r="C18"/>
  <c r="C17"/>
  <c r="C16"/>
  <c r="C15"/>
  <c r="C14"/>
  <c r="C13"/>
  <c r="C12"/>
  <c r="C11"/>
  <c r="B23"/>
  <c r="B22"/>
  <c r="B21"/>
  <c r="B20"/>
  <c r="B18"/>
  <c r="B16"/>
  <c r="B15"/>
  <c r="B14"/>
  <c r="B13"/>
  <c r="B12"/>
  <c r="B11"/>
  <c r="B19"/>
  <c r="B17"/>
  <c r="N32" i="7"/>
  <c r="M32"/>
  <c r="L32"/>
  <c r="K32"/>
  <c r="J32"/>
  <c r="I32"/>
  <c r="H32"/>
  <c r="G32"/>
  <c r="F32"/>
  <c r="E32"/>
  <c r="D32"/>
  <c r="C32"/>
  <c r="B32"/>
  <c r="N32" i="6"/>
  <c r="M32"/>
  <c r="L32"/>
  <c r="K32"/>
  <c r="J32"/>
  <c r="I32"/>
  <c r="H32"/>
  <c r="G32"/>
  <c r="F32"/>
  <c r="E32"/>
  <c r="D32"/>
  <c r="C32"/>
  <c r="B32"/>
  <c r="N32" i="5"/>
  <c r="M32"/>
  <c r="L32"/>
  <c r="K32"/>
  <c r="J32"/>
  <c r="I32"/>
  <c r="H32"/>
  <c r="G32"/>
  <c r="F32"/>
  <c r="E32"/>
  <c r="D32"/>
  <c r="C32"/>
  <c r="B32"/>
  <c r="C32" i="4"/>
  <c r="D32"/>
  <c r="E32"/>
  <c r="F32"/>
  <c r="G32"/>
  <c r="H32"/>
  <c r="I32"/>
  <c r="J32"/>
  <c r="K32"/>
  <c r="L32"/>
  <c r="M32"/>
  <c r="N32"/>
  <c r="B32"/>
  <c r="E17" i="2"/>
  <c r="E11"/>
  <c r="E12"/>
  <c r="E13"/>
  <c r="E14"/>
  <c r="E15"/>
  <c r="E10"/>
  <c r="D11"/>
  <c r="D12"/>
  <c r="D13"/>
  <c r="D14"/>
  <c r="D15"/>
  <c r="D10"/>
  <c r="D16" i="1"/>
  <c r="D10"/>
  <c r="D11"/>
  <c r="D12"/>
  <c r="D13"/>
  <c r="D14"/>
  <c r="D9"/>
  <c r="E23" i="3" l="1"/>
  <c r="D23"/>
  <c r="C23"/>
</calcChain>
</file>

<file path=xl/sharedStrings.xml><?xml version="1.0" encoding="utf-8"?>
<sst xmlns="http://schemas.openxmlformats.org/spreadsheetml/2006/main" count="123" uniqueCount="55">
  <si>
    <t>Construcciones y Promociones</t>
  </si>
  <si>
    <t>C/ Venezuela, 13</t>
  </si>
  <si>
    <t>Pontevedra</t>
  </si>
  <si>
    <t>Tel: 986 24 41 72</t>
  </si>
  <si>
    <t xml:space="preserve">Nombre </t>
  </si>
  <si>
    <t>Cantidad</t>
  </si>
  <si>
    <t>Precio</t>
  </si>
  <si>
    <t>Total</t>
  </si>
  <si>
    <t>Laminado AC-4</t>
  </si>
  <si>
    <t>Pintura botes 4 Lt.</t>
  </si>
  <si>
    <t>Rodapie</t>
  </si>
  <si>
    <t>Pintura botes 4 Lt. Color</t>
  </si>
  <si>
    <t>Apliques pared</t>
  </si>
  <si>
    <t>Juntas puertas</t>
  </si>
  <si>
    <t>Suma</t>
  </si>
  <si>
    <t>Datos del Cliente</t>
  </si>
  <si>
    <t>Descuento por compra a traves de nuestra web</t>
  </si>
  <si>
    <t>Precio con dto.</t>
  </si>
  <si>
    <t>INFORME FINAL</t>
  </si>
  <si>
    <t>RESULTADOS DEL EJERCICIO</t>
  </si>
  <si>
    <t>TRIMESTRES</t>
  </si>
  <si>
    <t>TOTAL</t>
  </si>
  <si>
    <t>T I</t>
  </si>
  <si>
    <t>T II</t>
  </si>
  <si>
    <t>T III</t>
  </si>
  <si>
    <t>T IV</t>
  </si>
  <si>
    <t>ANUAL</t>
  </si>
  <si>
    <t>TOTAL VENTAS E INGRESOS</t>
  </si>
  <si>
    <t>Compras</t>
  </si>
  <si>
    <t>Transportes y Fletes</t>
  </si>
  <si>
    <t>Sueldos y Salarios</t>
  </si>
  <si>
    <t>Seguridad Social</t>
  </si>
  <si>
    <t>Trabajos realizados por otras empr.</t>
  </si>
  <si>
    <t>Suministros (energía y agua)</t>
  </si>
  <si>
    <t>Alquileres y cánones</t>
  </si>
  <si>
    <t>Gastos financieros</t>
  </si>
  <si>
    <t>Primas de seguros</t>
  </si>
  <si>
    <t>Tributos no estatales</t>
  </si>
  <si>
    <t>Reparaciones y conservación</t>
  </si>
  <si>
    <t>Otros gastos y servicios</t>
  </si>
  <si>
    <t>TOTAL COMPRAS Y GASTOS</t>
  </si>
  <si>
    <t>Carpinteria Marcial</t>
  </si>
  <si>
    <t>Datos Primer Trimestre</t>
  </si>
  <si>
    <t>Trabajos contratados</t>
  </si>
  <si>
    <t>Suministros</t>
  </si>
  <si>
    <t>alquileres y cánones</t>
  </si>
  <si>
    <t>Gastos finacieros</t>
  </si>
  <si>
    <t>otros gastos</t>
  </si>
  <si>
    <t>Ventas e Ingresos</t>
  </si>
  <si>
    <t>Trans. y Fletes</t>
  </si>
  <si>
    <t>Repar. Y conserv.</t>
  </si>
  <si>
    <t>Datos Segundo  Trimestre</t>
  </si>
  <si>
    <t>Datos Tercer Trimestre</t>
  </si>
  <si>
    <t>Datos Cuarto Trimestre</t>
  </si>
  <si>
    <t>Media Trimestral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</si>
</sst>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  <numFmt numFmtId="165" formatCode="[$-F800]dddd\,\ mmmm\ dd\,\ yyyy"/>
  </numFmts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4"/>
      <name val="Arial"/>
      <family val="2"/>
    </font>
    <font>
      <b/>
      <sz val="11"/>
      <color theme="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</cellStyleXfs>
  <cellXfs count="57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0" xfId="0" applyFill="1"/>
    <xf numFmtId="0" fontId="1" fillId="3" borderId="0" xfId="1" applyFill="1" applyAlignment="1" applyProtection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4" borderId="0" xfId="0" applyFill="1"/>
    <xf numFmtId="9" fontId="0" fillId="4" borderId="0" xfId="0" applyNumberFormat="1" applyFill="1" applyAlignment="1">
      <alignment horizontal="center"/>
    </xf>
    <xf numFmtId="0" fontId="0" fillId="0" borderId="0" xfId="0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6" borderId="1" xfId="0" applyFont="1" applyFill="1" applyBorder="1"/>
    <xf numFmtId="4" fontId="5" fillId="6" borderId="1" xfId="0" applyNumberFormat="1" applyFont="1" applyFill="1" applyBorder="1"/>
    <xf numFmtId="4" fontId="0" fillId="0" borderId="0" xfId="0" applyNumberFormat="1"/>
    <xf numFmtId="0" fontId="0" fillId="7" borderId="1" xfId="0" applyFill="1" applyBorder="1"/>
    <xf numFmtId="4" fontId="0" fillId="7" borderId="1" xfId="0" applyNumberFormat="1" applyFill="1" applyBorder="1"/>
    <xf numFmtId="0" fontId="6" fillId="7" borderId="1" xfId="0" applyFont="1" applyFill="1" applyBorder="1"/>
    <xf numFmtId="0" fontId="5" fillId="8" borderId="1" xfId="0" applyFont="1" applyFill="1" applyBorder="1"/>
    <xf numFmtId="4" fontId="5" fillId="8" borderId="1" xfId="0" applyNumberFormat="1" applyFont="1" applyFill="1" applyBorder="1"/>
    <xf numFmtId="3" fontId="4" fillId="0" borderId="0" xfId="0" applyNumberFormat="1" applyFont="1" applyAlignment="1">
      <alignment horizontal="left"/>
    </xf>
    <xf numFmtId="165" fontId="0" fillId="9" borderId="0" xfId="0" applyNumberFormat="1" applyFill="1"/>
    <xf numFmtId="0" fontId="0" fillId="9" borderId="0" xfId="0" applyFill="1" applyAlignment="1">
      <alignment vertical="center" wrapText="1"/>
    </xf>
    <xf numFmtId="165" fontId="0" fillId="9" borderId="0" xfId="0" applyNumberFormat="1" applyFill="1" applyAlignment="1"/>
    <xf numFmtId="0" fontId="0" fillId="9" borderId="0" xfId="0" applyFill="1"/>
    <xf numFmtId="0" fontId="3" fillId="9" borderId="0" xfId="0" applyFont="1" applyFill="1"/>
    <xf numFmtId="0" fontId="4" fillId="9" borderId="0" xfId="0" applyFont="1" applyFill="1"/>
    <xf numFmtId="0" fontId="4" fillId="9" borderId="0" xfId="0" applyFont="1" applyFill="1" applyAlignment="1">
      <alignment horizontal="left"/>
    </xf>
    <xf numFmtId="3" fontId="4" fillId="9" borderId="0" xfId="0" applyNumberFormat="1" applyFont="1" applyFill="1" applyAlignment="1">
      <alignment horizontal="left"/>
    </xf>
    <xf numFmtId="164" fontId="0" fillId="7" borderId="1" xfId="2" applyNumberFormat="1" applyFont="1" applyFill="1" applyBorder="1" applyAlignment="1"/>
    <xf numFmtId="164" fontId="0" fillId="7" borderId="1" xfId="2" applyNumberFormat="1" applyFont="1" applyFill="1" applyBorder="1"/>
    <xf numFmtId="0" fontId="0" fillId="3" borderId="1" xfId="0" applyFill="1" applyBorder="1" applyAlignment="1">
      <alignment vertical="center" wrapText="1"/>
    </xf>
    <xf numFmtId="164" fontId="0" fillId="0" borderId="0" xfId="0" applyNumberFormat="1"/>
    <xf numFmtId="0" fontId="0" fillId="0" borderId="0" xfId="0" applyFill="1"/>
    <xf numFmtId="0" fontId="5" fillId="0" borderId="0" xfId="0" applyFont="1" applyFill="1" applyBorder="1"/>
    <xf numFmtId="4" fontId="5" fillId="0" borderId="0" xfId="0" applyNumberFormat="1" applyFont="1" applyFill="1" applyBorder="1"/>
    <xf numFmtId="0" fontId="0" fillId="0" borderId="0" xfId="0" applyFill="1" applyBorder="1"/>
    <xf numFmtId="0" fontId="6" fillId="0" borderId="0" xfId="0" applyFont="1" applyFill="1" applyBorder="1"/>
    <xf numFmtId="4" fontId="0" fillId="0" borderId="0" xfId="0" applyNumberFormat="1" applyFill="1" applyBorder="1"/>
    <xf numFmtId="4" fontId="5" fillId="6" borderId="12" xfId="0" applyNumberFormat="1" applyFont="1" applyFill="1" applyBorder="1"/>
    <xf numFmtId="0" fontId="0" fillId="0" borderId="14" xfId="0" applyBorder="1"/>
    <xf numFmtId="0" fontId="0" fillId="2" borderId="13" xfId="0" applyFill="1" applyBorder="1" applyAlignment="1">
      <alignment horizontal="center" wrapText="1"/>
    </xf>
    <xf numFmtId="164" fontId="0" fillId="2" borderId="10" xfId="0" applyNumberForma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986%2024%2041%207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986%2024%2041%207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J9" sqref="J9"/>
    </sheetView>
  </sheetViews>
  <sheetFormatPr baseColWidth="10" defaultRowHeight="15"/>
  <cols>
    <col min="1" max="1" width="23.28515625" customWidth="1"/>
  </cols>
  <sheetData>
    <row r="1" spans="1:6">
      <c r="A1" s="10" t="s">
        <v>0</v>
      </c>
      <c r="B1" s="10"/>
      <c r="D1" s="1" t="s">
        <v>15</v>
      </c>
      <c r="E1" s="2"/>
      <c r="F1" s="3"/>
    </row>
    <row r="2" spans="1:6">
      <c r="A2" s="10" t="s">
        <v>1</v>
      </c>
      <c r="B2" s="10"/>
      <c r="D2" s="4"/>
      <c r="E2" s="5"/>
      <c r="F2" s="6"/>
    </row>
    <row r="3" spans="1:6">
      <c r="A3" s="10" t="s">
        <v>2</v>
      </c>
      <c r="B3" s="10"/>
      <c r="D3" s="4"/>
      <c r="E3" s="5"/>
      <c r="F3" s="6"/>
    </row>
    <row r="4" spans="1:6">
      <c r="A4" s="11" t="s">
        <v>3</v>
      </c>
      <c r="B4" s="10"/>
      <c r="D4" s="7"/>
      <c r="E4" s="8"/>
      <c r="F4" s="9"/>
    </row>
    <row r="7" spans="1:6">
      <c r="A7" s="12" t="s">
        <v>4</v>
      </c>
      <c r="B7" s="13" t="s">
        <v>5</v>
      </c>
      <c r="C7" s="13" t="s">
        <v>6</v>
      </c>
      <c r="D7" s="13" t="s">
        <v>7</v>
      </c>
    </row>
    <row r="9" spans="1:6">
      <c r="A9" s="14" t="s">
        <v>8</v>
      </c>
      <c r="B9" s="14">
        <v>100</v>
      </c>
      <c r="C9" s="15">
        <v>32</v>
      </c>
      <c r="D9" s="15">
        <f>B9*C9</f>
        <v>3200</v>
      </c>
    </row>
    <row r="10" spans="1:6">
      <c r="A10" s="14" t="s">
        <v>9</v>
      </c>
      <c r="B10" s="14">
        <v>3</v>
      </c>
      <c r="C10" s="15">
        <v>25</v>
      </c>
      <c r="D10" s="15">
        <f t="shared" ref="D10:D14" si="0">B10*C10</f>
        <v>75</v>
      </c>
    </row>
    <row r="11" spans="1:6">
      <c r="A11" s="14" t="s">
        <v>10</v>
      </c>
      <c r="B11" s="14">
        <v>120</v>
      </c>
      <c r="C11" s="15">
        <v>6</v>
      </c>
      <c r="D11" s="15">
        <f t="shared" si="0"/>
        <v>720</v>
      </c>
    </row>
    <row r="12" spans="1:6">
      <c r="A12" s="14" t="s">
        <v>11</v>
      </c>
      <c r="B12" s="14">
        <v>6</v>
      </c>
      <c r="C12" s="15">
        <v>32</v>
      </c>
      <c r="D12" s="15">
        <f t="shared" si="0"/>
        <v>192</v>
      </c>
    </row>
    <row r="13" spans="1:6">
      <c r="A13" s="14" t="s">
        <v>12</v>
      </c>
      <c r="B13" s="14">
        <v>12</v>
      </c>
      <c r="C13" s="15">
        <v>62</v>
      </c>
      <c r="D13" s="15">
        <f t="shared" si="0"/>
        <v>744</v>
      </c>
    </row>
    <row r="14" spans="1:6">
      <c r="A14" s="14" t="s">
        <v>13</v>
      </c>
      <c r="B14" s="14">
        <v>6</v>
      </c>
      <c r="C14" s="15">
        <v>20</v>
      </c>
      <c r="D14" s="15">
        <f t="shared" si="0"/>
        <v>120</v>
      </c>
    </row>
    <row r="16" spans="1:6">
      <c r="C16" s="14" t="s">
        <v>14</v>
      </c>
      <c r="D16" s="15">
        <f>D9+D10+D11+D12+D13+D14</f>
        <v>5051</v>
      </c>
    </row>
  </sheetData>
  <hyperlinks>
    <hyperlink ref="A4" r:id="rId1" display="Tel:986 24 41 72"/>
  </hyperlinks>
  <pageMargins left="0.7" right="0.7" top="0.75" bottom="0.75" header="0.3" footer="0.3"/>
  <pageSetup paperSize="9"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I26" sqref="I26"/>
    </sheetView>
  </sheetViews>
  <sheetFormatPr baseColWidth="10" defaultRowHeight="15"/>
  <cols>
    <col min="4" max="4" width="14" customWidth="1"/>
  </cols>
  <sheetData>
    <row r="1" spans="1:6">
      <c r="A1" s="10" t="s">
        <v>0</v>
      </c>
      <c r="B1" s="10"/>
      <c r="C1" s="10"/>
      <c r="D1" s="1" t="s">
        <v>15</v>
      </c>
      <c r="E1" s="2"/>
      <c r="F1" s="3"/>
    </row>
    <row r="2" spans="1:6">
      <c r="A2" s="10" t="s">
        <v>1</v>
      </c>
      <c r="B2" s="10"/>
      <c r="C2" s="10"/>
      <c r="D2" s="4"/>
      <c r="E2" s="5"/>
      <c r="F2" s="6"/>
    </row>
    <row r="3" spans="1:6">
      <c r="A3" s="10" t="s">
        <v>2</v>
      </c>
      <c r="B3" s="10"/>
      <c r="C3" s="10"/>
      <c r="D3" s="4"/>
      <c r="E3" s="5"/>
      <c r="F3" s="6"/>
    </row>
    <row r="4" spans="1:6">
      <c r="A4" s="11" t="s">
        <v>3</v>
      </c>
      <c r="B4" s="10"/>
      <c r="C4" s="10"/>
      <c r="D4" s="7"/>
      <c r="E4" s="8"/>
      <c r="F4" s="9"/>
    </row>
    <row r="6" spans="1:6">
      <c r="A6" s="16" t="s">
        <v>16</v>
      </c>
      <c r="B6" s="16"/>
      <c r="C6" s="16"/>
      <c r="D6" s="16"/>
      <c r="E6" s="17">
        <v>0.08</v>
      </c>
    </row>
    <row r="8" spans="1:6">
      <c r="A8" s="12" t="s">
        <v>4</v>
      </c>
      <c r="B8" s="13" t="s">
        <v>5</v>
      </c>
      <c r="C8" s="13" t="s">
        <v>6</v>
      </c>
      <c r="D8" s="13" t="s">
        <v>17</v>
      </c>
      <c r="E8" s="13" t="s">
        <v>7</v>
      </c>
    </row>
    <row r="10" spans="1:6">
      <c r="A10" s="14" t="s">
        <v>8</v>
      </c>
      <c r="B10" s="14">
        <v>100</v>
      </c>
      <c r="C10" s="15">
        <v>32</v>
      </c>
      <c r="D10" s="15">
        <f>C10-(C10*$E$6)</f>
        <v>29.44</v>
      </c>
      <c r="E10" s="15">
        <f>D10*B10</f>
        <v>2944</v>
      </c>
    </row>
    <row r="11" spans="1:6">
      <c r="A11" s="14" t="s">
        <v>9</v>
      </c>
      <c r="B11" s="14">
        <v>3</v>
      </c>
      <c r="C11" s="15">
        <v>25</v>
      </c>
      <c r="D11" s="15">
        <f t="shared" ref="D11:D15" si="0">C11-(C11*$E$6)</f>
        <v>23</v>
      </c>
      <c r="E11" s="15">
        <f t="shared" ref="E11:E15" si="1">D11*B11</f>
        <v>69</v>
      </c>
    </row>
    <row r="12" spans="1:6">
      <c r="A12" s="14" t="s">
        <v>10</v>
      </c>
      <c r="B12" s="14">
        <v>120</v>
      </c>
      <c r="C12" s="15">
        <v>6</v>
      </c>
      <c r="D12" s="15">
        <f t="shared" si="0"/>
        <v>5.52</v>
      </c>
      <c r="E12" s="15">
        <f t="shared" si="1"/>
        <v>662.4</v>
      </c>
    </row>
    <row r="13" spans="1:6">
      <c r="A13" s="14" t="s">
        <v>11</v>
      </c>
      <c r="B13" s="14">
        <v>6</v>
      </c>
      <c r="C13" s="15">
        <v>32</v>
      </c>
      <c r="D13" s="15">
        <f t="shared" si="0"/>
        <v>29.44</v>
      </c>
      <c r="E13" s="15">
        <f t="shared" si="1"/>
        <v>176.64000000000001</v>
      </c>
    </row>
    <row r="14" spans="1:6">
      <c r="A14" s="14" t="s">
        <v>12</v>
      </c>
      <c r="B14" s="14">
        <v>12</v>
      </c>
      <c r="C14" s="15">
        <v>62</v>
      </c>
      <c r="D14" s="15">
        <f t="shared" si="0"/>
        <v>57.04</v>
      </c>
      <c r="E14" s="15">
        <f t="shared" si="1"/>
        <v>684.48</v>
      </c>
    </row>
    <row r="15" spans="1:6">
      <c r="A15" s="14" t="s">
        <v>13</v>
      </c>
      <c r="B15" s="14">
        <v>6</v>
      </c>
      <c r="C15" s="15">
        <v>20</v>
      </c>
      <c r="D15" s="15">
        <f t="shared" si="0"/>
        <v>18.399999999999999</v>
      </c>
      <c r="E15" s="15">
        <f t="shared" si="1"/>
        <v>110.39999999999999</v>
      </c>
    </row>
    <row r="17" spans="3:5">
      <c r="C17" s="18"/>
      <c r="D17" s="14" t="s">
        <v>14</v>
      </c>
      <c r="E17" s="15">
        <f>E10+E11+E12+E13+E14+E15</f>
        <v>4646.92</v>
      </c>
    </row>
  </sheetData>
  <hyperlinks>
    <hyperlink ref="A4" r:id="rId1" display="Tel:986 24 41 72"/>
  </hyperlinks>
  <pageMargins left="0.7" right="0.7" top="0.75" bottom="0.75" header="0.3" footer="0.3"/>
  <pageSetup paperSize="9"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>
      <selection activeCell="K21" sqref="K21"/>
    </sheetView>
  </sheetViews>
  <sheetFormatPr baseColWidth="10" defaultRowHeight="15"/>
  <cols>
    <col min="1" max="1" width="33.7109375" customWidth="1"/>
    <col min="6" max="6" width="12" bestFit="1" customWidth="1"/>
  </cols>
  <sheetData>
    <row r="2" spans="1:7" ht="18">
      <c r="A2" s="19" t="s">
        <v>41</v>
      </c>
    </row>
    <row r="3" spans="1:7">
      <c r="A3" s="20" t="s">
        <v>18</v>
      </c>
      <c r="B3" s="21"/>
    </row>
    <row r="4" spans="1:7">
      <c r="A4" s="20" t="s">
        <v>19</v>
      </c>
      <c r="B4" s="34">
        <v>2013</v>
      </c>
    </row>
    <row r="6" spans="1:7">
      <c r="B6" s="22" t="s">
        <v>20</v>
      </c>
      <c r="C6" s="22"/>
      <c r="D6" s="22"/>
      <c r="E6" s="22"/>
      <c r="F6" s="55" t="s">
        <v>54</v>
      </c>
      <c r="G6" s="23" t="s">
        <v>21</v>
      </c>
    </row>
    <row r="7" spans="1:7">
      <c r="B7" s="24" t="s">
        <v>22</v>
      </c>
      <c r="C7" s="24" t="s">
        <v>23</v>
      </c>
      <c r="D7" s="24" t="s">
        <v>24</v>
      </c>
      <c r="E7" s="24" t="s">
        <v>25</v>
      </c>
      <c r="F7" s="55"/>
      <c r="G7" s="25" t="s">
        <v>26</v>
      </c>
    </row>
    <row r="9" spans="1:7">
      <c r="A9" s="26" t="s">
        <v>27</v>
      </c>
      <c r="B9" s="27">
        <f>'Ejercicio3(2 Trimestre)'!$N$32</f>
        <v>34616</v>
      </c>
      <c r="C9" s="27">
        <f>'Ejercicio3(1 Trimestre)'!$N$32</f>
        <v>36470</v>
      </c>
      <c r="D9" s="27">
        <f>'Ejercicio3(3 Trimestre)'!$N$32</f>
        <v>43717</v>
      </c>
      <c r="E9" s="27">
        <f>'Ejercicio3(4 Trimestre)'!$N$32</f>
        <v>36375</v>
      </c>
      <c r="F9" s="56">
        <f>G9/4</f>
        <v>37794.5</v>
      </c>
      <c r="G9" s="53">
        <f>B9+C9+D9+E9</f>
        <v>151178</v>
      </c>
    </row>
    <row r="10" spans="1:7">
      <c r="B10" s="28"/>
      <c r="C10" s="28"/>
      <c r="D10" s="28"/>
      <c r="E10" s="28"/>
      <c r="F10" s="54"/>
      <c r="G10" s="28"/>
    </row>
    <row r="11" spans="1:7">
      <c r="A11" s="29" t="s">
        <v>28</v>
      </c>
      <c r="B11" s="30">
        <f>'Ejercicio3(1 Trimestre)'!$B$32</f>
        <v>6700</v>
      </c>
      <c r="C11" s="30">
        <f>'Ejercicio3(2 Trimestre)'!$B$32</f>
        <v>6000</v>
      </c>
      <c r="D11" s="30">
        <f>'Ejercicio3(3 Trimestre)'!$B$32</f>
        <v>9200</v>
      </c>
      <c r="E11" s="30">
        <f>'Ejercicio3(4 Trimestre)'!$B$32</f>
        <v>9802</v>
      </c>
      <c r="F11" s="56">
        <f>G11/4</f>
        <v>7925.5</v>
      </c>
      <c r="G11" s="53">
        <f>B11+C11+D11+E11</f>
        <v>31702</v>
      </c>
    </row>
    <row r="12" spans="1:7">
      <c r="A12" s="29" t="s">
        <v>29</v>
      </c>
      <c r="B12" s="30">
        <f>'Ejercicio3(1 Trimestre)'!$C$32</f>
        <v>375</v>
      </c>
      <c r="C12" s="30">
        <f>'Ejercicio3(2 Trimestre)'!$C$32</f>
        <v>870</v>
      </c>
      <c r="D12" s="30">
        <f>'Ejercicio3(3 Trimestre)'!$C$32</f>
        <v>904</v>
      </c>
      <c r="E12" s="30">
        <f>'Ejercicio3(4 Trimestre)'!$C$32</f>
        <v>993</v>
      </c>
      <c r="F12" s="56">
        <f t="shared" ref="F12:F23" si="0">G12/4</f>
        <v>785.5</v>
      </c>
      <c r="G12" s="53">
        <f t="shared" ref="G12:G23" si="1">B12+C12+D12+E12</f>
        <v>3142</v>
      </c>
    </row>
    <row r="13" spans="1:7">
      <c r="A13" s="29" t="s">
        <v>30</v>
      </c>
      <c r="B13" s="30">
        <f>'Ejercicio3(1 Trimestre)'!$D$32</f>
        <v>8100</v>
      </c>
      <c r="C13" s="30">
        <f>'Ejercicio3(2 Trimestre)'!$D$32</f>
        <v>8100</v>
      </c>
      <c r="D13" s="30">
        <f>'Ejercicio3(3 Trimestre)'!$D$32</f>
        <v>8100</v>
      </c>
      <c r="E13" s="30">
        <f>'Ejercicio3(4 Trimestre)'!$D$32</f>
        <v>8100</v>
      </c>
      <c r="F13" s="56">
        <f t="shared" si="0"/>
        <v>8100</v>
      </c>
      <c r="G13" s="53">
        <f t="shared" si="1"/>
        <v>32400</v>
      </c>
    </row>
    <row r="14" spans="1:7">
      <c r="A14" s="29" t="s">
        <v>31</v>
      </c>
      <c r="B14" s="30">
        <f>'Ejercicio3(1 Trimestre)'!$E$32</f>
        <v>1480</v>
      </c>
      <c r="C14" s="30">
        <f>'Ejercicio3(2 Trimestre)'!$E$32</f>
        <v>1480</v>
      </c>
      <c r="D14" s="30">
        <f>'Ejercicio3(3 Trimestre)'!$E$32</f>
        <v>1480</v>
      </c>
      <c r="E14" s="30">
        <f>'Ejercicio3(4 Trimestre)'!$E$32</f>
        <v>1480</v>
      </c>
      <c r="F14" s="56">
        <f t="shared" si="0"/>
        <v>1480</v>
      </c>
      <c r="G14" s="53">
        <f t="shared" si="1"/>
        <v>5920</v>
      </c>
    </row>
    <row r="15" spans="1:7">
      <c r="A15" s="29" t="s">
        <v>32</v>
      </c>
      <c r="B15" s="30">
        <f>'Ejercicio3(1 Trimestre)'!$F$32</f>
        <v>2460</v>
      </c>
      <c r="C15" s="30">
        <f>'Ejercicio3(2 Trimestre)'!$F$32</f>
        <v>1468</v>
      </c>
      <c r="D15" s="30">
        <f>'Ejercicio3(3 Trimestre)'!$F$32</f>
        <v>2616</v>
      </c>
      <c r="E15" s="30">
        <f>'Ejercicio3(4 Trimestre)'!$F$32</f>
        <v>1817</v>
      </c>
      <c r="F15" s="56">
        <f t="shared" si="0"/>
        <v>2090.25</v>
      </c>
      <c r="G15" s="53">
        <f t="shared" si="1"/>
        <v>8361</v>
      </c>
    </row>
    <row r="16" spans="1:7">
      <c r="A16" s="29" t="s">
        <v>33</v>
      </c>
      <c r="B16" s="30">
        <f>'Ejercicio3(1 Trimestre)'!$G$32</f>
        <v>750</v>
      </c>
      <c r="C16" s="30">
        <f>'Ejercicio3(2 Trimestre)'!$G$32</f>
        <v>750</v>
      </c>
      <c r="D16" s="30">
        <f>'Ejercicio3(3 Trimestre)'!$G$32</f>
        <v>750</v>
      </c>
      <c r="E16" s="30">
        <f>'Ejercicio3(4 Trimestre)'!$G$32</f>
        <v>750</v>
      </c>
      <c r="F16" s="56">
        <f t="shared" si="0"/>
        <v>750</v>
      </c>
      <c r="G16" s="53">
        <f t="shared" si="1"/>
        <v>3000</v>
      </c>
    </row>
    <row r="17" spans="1:7">
      <c r="A17" s="29" t="s">
        <v>34</v>
      </c>
      <c r="B17" s="30">
        <f>'Ejercicio3(1 Trimestre)'!H$32</f>
        <v>5100</v>
      </c>
      <c r="C17" s="30">
        <f>'Ejercicio3(2 Trimestre)'!I$32</f>
        <v>979</v>
      </c>
      <c r="D17" s="30">
        <f>'Ejercicio3(3 Trimestre)'!J$32</f>
        <v>842</v>
      </c>
      <c r="E17" s="30">
        <f>'Ejercicio3(4 Trimestre)'!K$32</f>
        <v>1065</v>
      </c>
      <c r="F17" s="56">
        <f t="shared" si="0"/>
        <v>1996.5</v>
      </c>
      <c r="G17" s="53">
        <f t="shared" si="1"/>
        <v>7986</v>
      </c>
    </row>
    <row r="18" spans="1:7">
      <c r="A18" s="29" t="s">
        <v>35</v>
      </c>
      <c r="B18" s="30">
        <f>'Ejercicio3(1 Trimestre)'!$I$32</f>
        <v>875</v>
      </c>
      <c r="C18" s="30">
        <f>'Ejercicio3(2 Trimestre)'!$I$32</f>
        <v>979</v>
      </c>
      <c r="D18" s="30">
        <f>'Ejercicio3(3 Trimestre)'!$I$32</f>
        <v>438</v>
      </c>
      <c r="E18" s="30">
        <f>'Ejercicio3(4 Trimestre)'!$I$32</f>
        <v>679</v>
      </c>
      <c r="F18" s="56">
        <f t="shared" si="0"/>
        <v>742.75</v>
      </c>
      <c r="G18" s="53">
        <f t="shared" si="1"/>
        <v>2971</v>
      </c>
    </row>
    <row r="19" spans="1:7">
      <c r="A19" s="29" t="s">
        <v>36</v>
      </c>
      <c r="B19" s="30">
        <f>'Ejercicio3(1 Trimestre)'!J$32</f>
        <v>842</v>
      </c>
      <c r="C19" s="30">
        <f>'Ejercicio3(2 Trimestre)'!K$32</f>
        <v>349</v>
      </c>
      <c r="D19" s="30">
        <f>'Ejercicio3(3 Trimestre)'!L$32</f>
        <v>944</v>
      </c>
      <c r="E19" s="30">
        <f>'Ejercicio3(4 Trimestre)'!M$32</f>
        <v>2237</v>
      </c>
      <c r="F19" s="56">
        <f t="shared" si="0"/>
        <v>1093</v>
      </c>
      <c r="G19" s="53">
        <f t="shared" si="1"/>
        <v>4372</v>
      </c>
    </row>
    <row r="20" spans="1:7">
      <c r="A20" s="31" t="s">
        <v>37</v>
      </c>
      <c r="B20" s="30">
        <f>'Ejercicio3(1 Trimestre)'!$K$32</f>
        <v>951</v>
      </c>
      <c r="C20" s="30">
        <f>'Ejercicio3(2 Trimestre)'!$K$32</f>
        <v>349</v>
      </c>
      <c r="D20" s="30">
        <f>'Ejercicio3(3 Trimestre)'!$K$32</f>
        <v>1342</v>
      </c>
      <c r="E20" s="30">
        <f>'Ejercicio3(4 Trimestre)'!$K$32</f>
        <v>1065</v>
      </c>
      <c r="F20" s="56">
        <f t="shared" si="0"/>
        <v>926.75</v>
      </c>
      <c r="G20" s="53">
        <f t="shared" si="1"/>
        <v>3707</v>
      </c>
    </row>
    <row r="21" spans="1:7">
      <c r="A21" s="29" t="s">
        <v>38</v>
      </c>
      <c r="B21" s="30">
        <f>'Ejercicio3(1 Trimestre)'!$L$32</f>
        <v>1278</v>
      </c>
      <c r="C21" s="30">
        <f>'Ejercicio3(2 Trimestre)'!$L$32</f>
        <v>1075</v>
      </c>
      <c r="D21" s="30">
        <f>'Ejercicio3(3 Trimestre)'!$L$32</f>
        <v>944</v>
      </c>
      <c r="E21" s="30">
        <f>'Ejercicio3(4 Trimestre)'!$L$32</f>
        <v>1621</v>
      </c>
      <c r="F21" s="56">
        <f t="shared" si="0"/>
        <v>1229.5</v>
      </c>
      <c r="G21" s="53">
        <f t="shared" si="1"/>
        <v>4918</v>
      </c>
    </row>
    <row r="22" spans="1:7">
      <c r="A22" s="29" t="s">
        <v>39</v>
      </c>
      <c r="B22" s="30">
        <f>'Ejercicio3(1 Trimestre)'!$M$32</f>
        <v>2324</v>
      </c>
      <c r="C22" s="30">
        <f>'Ejercicio3(2 Trimestre)'!$M$32</f>
        <v>1988</v>
      </c>
      <c r="D22" s="30">
        <f>'Ejercicio3(3 Trimestre)'!$M$32</f>
        <v>2480</v>
      </c>
      <c r="E22" s="30">
        <f>'Ejercicio3(4 Trimestre)'!$M$32</f>
        <v>2237</v>
      </c>
      <c r="F22" s="56">
        <f t="shared" si="0"/>
        <v>2257.25</v>
      </c>
      <c r="G22" s="53">
        <f t="shared" si="1"/>
        <v>9029</v>
      </c>
    </row>
    <row r="23" spans="1:7">
      <c r="A23" s="32" t="s">
        <v>40</v>
      </c>
      <c r="B23" s="33">
        <f>B11+B12+B13+B14+B15+B16+B17+B18+B19+B20+B21+B22</f>
        <v>31235</v>
      </c>
      <c r="C23" s="33">
        <f t="shared" ref="C23:E23" si="2">C11+C12+C13+C14+C15+C16+C17+C18+C19+C20+C21+C22</f>
        <v>24387</v>
      </c>
      <c r="D23" s="33">
        <f t="shared" si="2"/>
        <v>30040</v>
      </c>
      <c r="E23" s="33">
        <f t="shared" si="2"/>
        <v>31846</v>
      </c>
      <c r="F23" s="56">
        <f t="shared" si="0"/>
        <v>29377</v>
      </c>
      <c r="G23" s="53">
        <f t="shared" si="1"/>
        <v>117508</v>
      </c>
    </row>
    <row r="24" spans="1:7">
      <c r="F24" s="47"/>
    </row>
    <row r="25" spans="1:7">
      <c r="A25" s="48"/>
      <c r="B25" s="49"/>
      <c r="C25" s="49"/>
      <c r="D25" s="49"/>
      <c r="E25" s="49"/>
      <c r="F25" s="50"/>
      <c r="G25" s="49"/>
    </row>
    <row r="27" spans="1:7">
      <c r="A27" s="51"/>
      <c r="B27" s="50"/>
      <c r="C27" s="50"/>
      <c r="D27" s="50"/>
      <c r="E27" s="50"/>
      <c r="F27" s="50"/>
      <c r="G27" s="52"/>
    </row>
    <row r="28" spans="1:7">
      <c r="A28" s="48"/>
      <c r="B28" s="50"/>
      <c r="C28" s="50"/>
      <c r="D28" s="50"/>
      <c r="E28" s="50"/>
      <c r="F28" s="50"/>
      <c r="G28" s="49"/>
    </row>
  </sheetData>
  <mergeCells count="2">
    <mergeCell ref="B6:E6"/>
    <mergeCell ref="F6:F7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B32" sqref="B32:N32"/>
    </sheetView>
  </sheetViews>
  <sheetFormatPr baseColWidth="10" defaultColWidth="11.7109375" defaultRowHeight="15"/>
  <cols>
    <col min="1" max="1" width="9.42578125" customWidth="1"/>
    <col min="13" max="14" width="12" bestFit="1" customWidth="1"/>
  </cols>
  <sheetData>
    <row r="1" spans="1:14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">
      <c r="A2" s="39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>
      <c r="A3" s="40" t="s">
        <v>42</v>
      </c>
      <c r="B3" s="41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>
      <c r="A4" s="40"/>
      <c r="B4" s="42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29.25" customHeight="1">
      <c r="A6" s="36"/>
      <c r="B6" s="45" t="s">
        <v>28</v>
      </c>
      <c r="C6" s="45" t="s">
        <v>49</v>
      </c>
      <c r="D6" s="45" t="s">
        <v>30</v>
      </c>
      <c r="E6" s="45" t="s">
        <v>31</v>
      </c>
      <c r="F6" s="45" t="s">
        <v>43</v>
      </c>
      <c r="G6" s="45" t="s">
        <v>44</v>
      </c>
      <c r="H6" s="45" t="s">
        <v>45</v>
      </c>
      <c r="I6" s="45" t="s">
        <v>46</v>
      </c>
      <c r="J6" s="45" t="s">
        <v>36</v>
      </c>
      <c r="K6" s="45" t="s">
        <v>37</v>
      </c>
      <c r="L6" s="45" t="s">
        <v>50</v>
      </c>
      <c r="M6" s="45" t="s">
        <v>47</v>
      </c>
      <c r="N6" s="45" t="s">
        <v>48</v>
      </c>
    </row>
    <row r="7" spans="1:14">
      <c r="A7" s="37"/>
      <c r="B7" s="43">
        <v>2000</v>
      </c>
      <c r="C7" s="43">
        <v>250</v>
      </c>
      <c r="D7" s="43">
        <v>1500</v>
      </c>
      <c r="E7" s="43">
        <v>500</v>
      </c>
      <c r="F7" s="43">
        <v>350</v>
      </c>
      <c r="G7" s="43">
        <v>150</v>
      </c>
      <c r="H7" s="43">
        <v>1500</v>
      </c>
      <c r="I7" s="43">
        <v>125</v>
      </c>
      <c r="J7" s="43">
        <v>521</v>
      </c>
      <c r="K7" s="43">
        <v>212</v>
      </c>
      <c r="L7" s="43">
        <v>121</v>
      </c>
      <c r="M7" s="43">
        <v>122</v>
      </c>
      <c r="N7" s="43">
        <v>12500</v>
      </c>
    </row>
    <row r="8" spans="1:14">
      <c r="A8" s="37"/>
      <c r="B8" s="43">
        <v>1500</v>
      </c>
      <c r="C8" s="43">
        <v>125</v>
      </c>
      <c r="D8" s="43">
        <v>1300</v>
      </c>
      <c r="E8" s="43">
        <v>250</v>
      </c>
      <c r="F8" s="43">
        <v>250</v>
      </c>
      <c r="G8" s="43">
        <v>250</v>
      </c>
      <c r="H8" s="43">
        <v>1500</v>
      </c>
      <c r="I8" s="43">
        <v>328</v>
      </c>
      <c r="J8" s="43">
        <v>321</v>
      </c>
      <c r="K8" s="43">
        <v>324</v>
      </c>
      <c r="L8" s="43">
        <v>322</v>
      </c>
      <c r="M8" s="43">
        <v>324</v>
      </c>
      <c r="N8" s="43">
        <v>13240</v>
      </c>
    </row>
    <row r="9" spans="1:14">
      <c r="A9" s="37"/>
      <c r="B9" s="43">
        <v>3200</v>
      </c>
      <c r="C9" s="43"/>
      <c r="D9" s="43">
        <v>2100</v>
      </c>
      <c r="E9" s="43">
        <v>320</v>
      </c>
      <c r="F9" s="43">
        <v>500</v>
      </c>
      <c r="G9" s="43">
        <v>350</v>
      </c>
      <c r="H9" s="43">
        <v>2100</v>
      </c>
      <c r="I9" s="43">
        <v>422</v>
      </c>
      <c r="J9" s="43"/>
      <c r="K9" s="43">
        <v>415</v>
      </c>
      <c r="L9" s="43">
        <v>423</v>
      </c>
      <c r="M9" s="43">
        <v>422</v>
      </c>
      <c r="N9" s="43">
        <v>1400</v>
      </c>
    </row>
    <row r="10" spans="1:14">
      <c r="A10" s="37"/>
      <c r="B10" s="43"/>
      <c r="C10" s="43"/>
      <c r="D10" s="43">
        <v>3200</v>
      </c>
      <c r="E10" s="43">
        <v>410</v>
      </c>
      <c r="F10" s="43">
        <v>620</v>
      </c>
      <c r="G10" s="43"/>
      <c r="H10" s="43"/>
      <c r="I10" s="43"/>
      <c r="J10" s="43"/>
      <c r="K10" s="43"/>
      <c r="L10" s="43">
        <v>412</v>
      </c>
      <c r="M10" s="43">
        <v>521</v>
      </c>
      <c r="N10" s="43">
        <v>5200</v>
      </c>
    </row>
    <row r="11" spans="1:14">
      <c r="A11" s="37"/>
      <c r="B11" s="43"/>
      <c r="C11" s="43"/>
      <c r="D11" s="43"/>
      <c r="E11" s="43"/>
      <c r="F11" s="43">
        <v>320</v>
      </c>
      <c r="G11" s="43"/>
      <c r="H11" s="43"/>
      <c r="I11" s="43"/>
      <c r="J11" s="43"/>
      <c r="K11" s="43"/>
      <c r="L11" s="43"/>
      <c r="M11" s="43">
        <v>312</v>
      </c>
      <c r="N11" s="43">
        <v>430</v>
      </c>
    </row>
    <row r="12" spans="1:14">
      <c r="A12" s="35"/>
      <c r="B12" s="44"/>
      <c r="C12" s="44"/>
      <c r="D12" s="44"/>
      <c r="E12" s="44"/>
      <c r="F12" s="44">
        <v>420</v>
      </c>
      <c r="G12" s="44"/>
      <c r="H12" s="44"/>
      <c r="I12" s="44"/>
      <c r="J12" s="44"/>
      <c r="K12" s="44"/>
      <c r="L12" s="44"/>
      <c r="M12" s="44">
        <v>623</v>
      </c>
      <c r="N12" s="44">
        <v>2500</v>
      </c>
    </row>
    <row r="13" spans="1:14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>
        <v>1200</v>
      </c>
    </row>
    <row r="14" spans="1:14">
      <c r="A14" s="35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>
      <c r="A15" s="35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>
      <c r="A16" s="35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>
      <c r="A17" s="35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>
      <c r="A18" s="35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>
      <c r="A19" s="35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>
      <c r="A20" s="35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>
      <c r="A21" s="35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>
      <c r="A22" s="35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>
      <c r="A23" s="35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>
      <c r="A24" s="3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>
      <c r="A25" s="35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>
      <c r="A26" s="35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>
      <c r="A27" s="35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>
      <c r="A28" s="35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>
      <c r="A29" s="35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>
      <c r="A30" s="35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>
      <c r="A31" s="35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>
      <c r="A32" t="s">
        <v>7</v>
      </c>
      <c r="B32" s="15">
        <f>B7+B8+B9+B10+B11+B12+B13+B14+B15+B16+B17+B18+B19+B20+B21+B22+B23+B24+B25+B26+B27+B28+B29+B30+B31</f>
        <v>6700</v>
      </c>
      <c r="C32" s="15">
        <f t="shared" ref="C32:N32" si="0">C7+C8+C9+C10+C11+C12+C13+C14+C15+C16+C17+C18+C19+C20+C21+C22+C23+C24+C25+C26+C27+C28+C29+C30+C31</f>
        <v>375</v>
      </c>
      <c r="D32" s="15">
        <f t="shared" si="0"/>
        <v>8100</v>
      </c>
      <c r="E32" s="15">
        <f t="shared" si="0"/>
        <v>1480</v>
      </c>
      <c r="F32" s="15">
        <f t="shared" si="0"/>
        <v>2460</v>
      </c>
      <c r="G32" s="15">
        <f t="shared" si="0"/>
        <v>750</v>
      </c>
      <c r="H32" s="15">
        <f t="shared" si="0"/>
        <v>5100</v>
      </c>
      <c r="I32" s="15">
        <f t="shared" si="0"/>
        <v>875</v>
      </c>
      <c r="J32" s="15">
        <f t="shared" si="0"/>
        <v>842</v>
      </c>
      <c r="K32" s="15">
        <f t="shared" si="0"/>
        <v>951</v>
      </c>
      <c r="L32" s="15">
        <f t="shared" si="0"/>
        <v>1278</v>
      </c>
      <c r="M32" s="15">
        <f t="shared" si="0"/>
        <v>2324</v>
      </c>
      <c r="N32" s="15">
        <f t="shared" si="0"/>
        <v>36470</v>
      </c>
    </row>
    <row r="34" spans="13:13">
      <c r="M34" s="4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N32" sqref="N32"/>
    </sheetView>
  </sheetViews>
  <sheetFormatPr baseColWidth="10" defaultRowHeight="15"/>
  <cols>
    <col min="13" max="14" width="12.28515625" customWidth="1"/>
  </cols>
  <sheetData>
    <row r="1" spans="1:14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">
      <c r="A2" s="39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>
      <c r="A3" s="40" t="s">
        <v>51</v>
      </c>
      <c r="B3" s="41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>
      <c r="A4" s="40"/>
      <c r="B4" s="42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30">
      <c r="A6" s="36"/>
      <c r="B6" s="45" t="s">
        <v>28</v>
      </c>
      <c r="C6" s="45" t="s">
        <v>49</v>
      </c>
      <c r="D6" s="45" t="s">
        <v>30</v>
      </c>
      <c r="E6" s="45" t="s">
        <v>31</v>
      </c>
      <c r="F6" s="45" t="s">
        <v>43</v>
      </c>
      <c r="G6" s="45" t="s">
        <v>44</v>
      </c>
      <c r="H6" s="45" t="s">
        <v>45</v>
      </c>
      <c r="I6" s="45" t="s">
        <v>46</v>
      </c>
      <c r="J6" s="45" t="s">
        <v>36</v>
      </c>
      <c r="K6" s="45" t="s">
        <v>37</v>
      </c>
      <c r="L6" s="45" t="s">
        <v>50</v>
      </c>
      <c r="M6" s="45" t="s">
        <v>47</v>
      </c>
      <c r="N6" s="45" t="s">
        <v>48</v>
      </c>
    </row>
    <row r="7" spans="1:14">
      <c r="A7" s="37"/>
      <c r="B7" s="43">
        <v>1200</v>
      </c>
      <c r="C7" s="43">
        <v>120</v>
      </c>
      <c r="D7" s="43">
        <v>1500</v>
      </c>
      <c r="E7" s="43">
        <v>500</v>
      </c>
      <c r="F7" s="43">
        <v>250</v>
      </c>
      <c r="G7" s="43">
        <v>150</v>
      </c>
      <c r="H7" s="43">
        <v>1500</v>
      </c>
      <c r="I7" s="43">
        <v>122</v>
      </c>
      <c r="J7" s="43">
        <v>521</v>
      </c>
      <c r="K7" s="43">
        <v>128</v>
      </c>
      <c r="L7" s="43">
        <v>110</v>
      </c>
      <c r="M7" s="43">
        <v>144</v>
      </c>
      <c r="N7" s="43">
        <v>10200</v>
      </c>
    </row>
    <row r="8" spans="1:14">
      <c r="A8" s="37"/>
      <c r="B8" s="43">
        <v>2500</v>
      </c>
      <c r="C8" s="43">
        <v>340</v>
      </c>
      <c r="D8" s="43">
        <v>1300</v>
      </c>
      <c r="E8" s="43">
        <v>250</v>
      </c>
      <c r="F8" s="43">
        <v>125</v>
      </c>
      <c r="G8" s="43">
        <v>250</v>
      </c>
      <c r="H8" s="43">
        <v>1500</v>
      </c>
      <c r="I8" s="43">
        <v>324</v>
      </c>
      <c r="J8" s="43">
        <v>321</v>
      </c>
      <c r="K8" s="43">
        <v>221</v>
      </c>
      <c r="L8" s="43">
        <v>415</v>
      </c>
      <c r="M8" s="43">
        <v>524</v>
      </c>
      <c r="N8" s="43">
        <v>11200</v>
      </c>
    </row>
    <row r="9" spans="1:14">
      <c r="A9" s="37"/>
      <c r="B9" s="43">
        <v>2300</v>
      </c>
      <c r="C9" s="43">
        <v>410</v>
      </c>
      <c r="D9" s="43">
        <v>2100</v>
      </c>
      <c r="E9" s="43">
        <v>320</v>
      </c>
      <c r="F9" s="43">
        <v>322</v>
      </c>
      <c r="G9" s="43">
        <v>350</v>
      </c>
      <c r="H9" s="43">
        <v>2100</v>
      </c>
      <c r="I9" s="43">
        <v>411</v>
      </c>
      <c r="J9" s="43"/>
      <c r="K9" s="43"/>
      <c r="L9" s="43">
        <v>322</v>
      </c>
      <c r="M9" s="43">
        <v>222</v>
      </c>
      <c r="N9" s="43">
        <v>1200</v>
      </c>
    </row>
    <row r="10" spans="1:14">
      <c r="A10" s="37"/>
      <c r="B10" s="43"/>
      <c r="C10" s="43"/>
      <c r="D10" s="43">
        <v>3200</v>
      </c>
      <c r="E10" s="43">
        <v>410</v>
      </c>
      <c r="F10" s="43">
        <v>421</v>
      </c>
      <c r="G10" s="43"/>
      <c r="H10" s="43"/>
      <c r="I10" s="43">
        <v>122</v>
      </c>
      <c r="J10" s="43"/>
      <c r="K10" s="43"/>
      <c r="L10" s="43">
        <v>228</v>
      </c>
      <c r="M10" s="43">
        <v>520</v>
      </c>
      <c r="N10" s="43">
        <v>6800</v>
      </c>
    </row>
    <row r="11" spans="1:14">
      <c r="A11" s="37"/>
      <c r="B11" s="43"/>
      <c r="C11" s="43"/>
      <c r="D11" s="43"/>
      <c r="E11" s="43"/>
      <c r="F11" s="43">
        <v>350</v>
      </c>
      <c r="G11" s="43"/>
      <c r="H11" s="43"/>
      <c r="I11" s="43"/>
      <c r="J11" s="43"/>
      <c r="K11" s="43"/>
      <c r="L11" s="43"/>
      <c r="M11" s="43">
        <v>320</v>
      </c>
      <c r="N11" s="43">
        <v>530</v>
      </c>
    </row>
    <row r="12" spans="1:14">
      <c r="A12" s="35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>
        <v>258</v>
      </c>
      <c r="N12" s="44">
        <v>3428</v>
      </c>
    </row>
    <row r="13" spans="1:14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>
        <v>1258</v>
      </c>
    </row>
    <row r="14" spans="1:14">
      <c r="A14" s="35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>
      <c r="A15" s="35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>
      <c r="A16" s="35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>
      <c r="A17" s="35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>
      <c r="A18" s="35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>
      <c r="A19" s="35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>
      <c r="A20" s="35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>
      <c r="A21" s="35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>
      <c r="A22" s="35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>
      <c r="A23" s="35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>
      <c r="A24" s="3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>
      <c r="A25" s="35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>
      <c r="A26" s="35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>
      <c r="A27" s="35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>
      <c r="A28" s="35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>
      <c r="A29" s="35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>
      <c r="A30" s="35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>
      <c r="A31" s="35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>
      <c r="A32" t="s">
        <v>7</v>
      </c>
      <c r="B32" s="15">
        <f>B7+B8+B9+B10+B11+B12+B13+B14+B15+B16+B17+B18+B19+B20+B21+B22+B23+B24+B25+B26+B27+B28+B29+B30+B31</f>
        <v>6000</v>
      </c>
      <c r="C32" s="15">
        <f t="shared" ref="C32:N32" si="0">C7+C8+C9+C10+C11+C12+C13+C14+C15+C16+C17+C18+C19+C20+C21+C22+C23+C24+C25+C26+C27+C28+C29+C30+C31</f>
        <v>870</v>
      </c>
      <c r="D32" s="15">
        <f t="shared" si="0"/>
        <v>8100</v>
      </c>
      <c r="E32" s="15">
        <f t="shared" si="0"/>
        <v>1480</v>
      </c>
      <c r="F32" s="15">
        <f t="shared" si="0"/>
        <v>1468</v>
      </c>
      <c r="G32" s="15">
        <f t="shared" si="0"/>
        <v>750</v>
      </c>
      <c r="H32" s="15">
        <f t="shared" si="0"/>
        <v>5100</v>
      </c>
      <c r="I32" s="15">
        <f t="shared" si="0"/>
        <v>979</v>
      </c>
      <c r="J32" s="15">
        <f t="shared" si="0"/>
        <v>842</v>
      </c>
      <c r="K32" s="15">
        <f t="shared" si="0"/>
        <v>349</v>
      </c>
      <c r="L32" s="15">
        <f t="shared" si="0"/>
        <v>1075</v>
      </c>
      <c r="M32" s="15">
        <f t="shared" si="0"/>
        <v>1988</v>
      </c>
      <c r="N32" s="15">
        <f t="shared" si="0"/>
        <v>34616</v>
      </c>
    </row>
    <row r="34" spans="13:13">
      <c r="M34" s="4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B32" sqref="B32:N32"/>
    </sheetView>
  </sheetViews>
  <sheetFormatPr baseColWidth="10" defaultRowHeight="15"/>
  <cols>
    <col min="13" max="13" width="13" customWidth="1"/>
    <col min="14" max="14" width="12.140625" customWidth="1"/>
  </cols>
  <sheetData>
    <row r="1" spans="1:14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">
      <c r="A2" s="39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>
      <c r="A3" s="40" t="s">
        <v>52</v>
      </c>
      <c r="B3" s="41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>
      <c r="A4" s="40"/>
      <c r="B4" s="42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30">
      <c r="A6" s="36"/>
      <c r="B6" s="45" t="s">
        <v>28</v>
      </c>
      <c r="C6" s="45" t="s">
        <v>49</v>
      </c>
      <c r="D6" s="45" t="s">
        <v>30</v>
      </c>
      <c r="E6" s="45" t="s">
        <v>31</v>
      </c>
      <c r="F6" s="45" t="s">
        <v>43</v>
      </c>
      <c r="G6" s="45" t="s">
        <v>44</v>
      </c>
      <c r="H6" s="45" t="s">
        <v>45</v>
      </c>
      <c r="I6" s="45" t="s">
        <v>46</v>
      </c>
      <c r="J6" s="45" t="s">
        <v>36</v>
      </c>
      <c r="K6" s="45" t="s">
        <v>37</v>
      </c>
      <c r="L6" s="45" t="s">
        <v>50</v>
      </c>
      <c r="M6" s="45" t="s">
        <v>47</v>
      </c>
      <c r="N6" s="45" t="s">
        <v>48</v>
      </c>
    </row>
    <row r="7" spans="1:14">
      <c r="A7" s="37"/>
      <c r="B7" s="43">
        <v>1500</v>
      </c>
      <c r="C7" s="43">
        <v>128</v>
      </c>
      <c r="D7" s="43">
        <v>1500</v>
      </c>
      <c r="E7" s="43">
        <v>500</v>
      </c>
      <c r="F7" s="43">
        <v>422</v>
      </c>
      <c r="G7" s="43">
        <v>150</v>
      </c>
      <c r="H7" s="43">
        <v>1500</v>
      </c>
      <c r="I7" s="43">
        <v>68</v>
      </c>
      <c r="J7" s="43">
        <v>521</v>
      </c>
      <c r="K7" s="43">
        <v>158</v>
      </c>
      <c r="L7" s="43">
        <v>98</v>
      </c>
      <c r="M7" s="43">
        <v>524</v>
      </c>
      <c r="N7" s="43">
        <v>10500</v>
      </c>
    </row>
    <row r="8" spans="1:14">
      <c r="A8" s="37"/>
      <c r="B8" s="43">
        <v>2400</v>
      </c>
      <c r="C8" s="43">
        <v>324</v>
      </c>
      <c r="D8" s="43">
        <v>1300</v>
      </c>
      <c r="E8" s="43">
        <v>250</v>
      </c>
      <c r="F8" s="43">
        <v>325</v>
      </c>
      <c r="G8" s="43">
        <v>250</v>
      </c>
      <c r="H8" s="43">
        <v>1500</v>
      </c>
      <c r="I8" s="43">
        <v>125</v>
      </c>
      <c r="J8" s="43">
        <v>321</v>
      </c>
      <c r="K8" s="43">
        <v>456</v>
      </c>
      <c r="L8" s="43">
        <v>522</v>
      </c>
      <c r="M8" s="43">
        <v>743</v>
      </c>
      <c r="N8" s="43">
        <v>12000</v>
      </c>
    </row>
    <row r="9" spans="1:14">
      <c r="A9" s="37"/>
      <c r="B9" s="43">
        <v>4100</v>
      </c>
      <c r="C9" s="43">
        <v>452</v>
      </c>
      <c r="D9" s="43">
        <v>2100</v>
      </c>
      <c r="E9" s="43">
        <v>320</v>
      </c>
      <c r="F9" s="43">
        <v>728</v>
      </c>
      <c r="G9" s="43">
        <v>350</v>
      </c>
      <c r="H9" s="43">
        <v>2100</v>
      </c>
      <c r="I9" s="43">
        <v>245</v>
      </c>
      <c r="J9" s="43"/>
      <c r="K9" s="43">
        <v>512</v>
      </c>
      <c r="L9" s="43">
        <v>324</v>
      </c>
      <c r="M9" s="43">
        <v>125</v>
      </c>
      <c r="N9" s="43">
        <v>14528</v>
      </c>
    </row>
    <row r="10" spans="1:14">
      <c r="A10" s="37"/>
      <c r="B10" s="43">
        <v>1200</v>
      </c>
      <c r="C10" s="43"/>
      <c r="D10" s="43">
        <v>3200</v>
      </c>
      <c r="E10" s="43">
        <v>410</v>
      </c>
      <c r="F10" s="43">
        <v>221</v>
      </c>
      <c r="G10" s="43"/>
      <c r="H10" s="43"/>
      <c r="I10" s="43"/>
      <c r="J10" s="43"/>
      <c r="K10" s="43">
        <v>216</v>
      </c>
      <c r="L10" s="43"/>
      <c r="M10" s="43">
        <v>762</v>
      </c>
      <c r="N10" s="43">
        <v>3254</v>
      </c>
    </row>
    <row r="11" spans="1:14">
      <c r="A11" s="37"/>
      <c r="B11" s="43"/>
      <c r="C11" s="43"/>
      <c r="D11" s="43"/>
      <c r="E11" s="43"/>
      <c r="F11" s="43">
        <v>322</v>
      </c>
      <c r="G11" s="43"/>
      <c r="H11" s="43"/>
      <c r="I11" s="43"/>
      <c r="J11" s="43"/>
      <c r="K11" s="43"/>
      <c r="L11" s="43"/>
      <c r="M11" s="43">
        <v>204</v>
      </c>
      <c r="N11" s="43">
        <v>532</v>
      </c>
    </row>
    <row r="12" spans="1:14">
      <c r="A12" s="35"/>
      <c r="B12" s="44"/>
      <c r="C12" s="44"/>
      <c r="D12" s="44"/>
      <c r="E12" s="44"/>
      <c r="F12" s="44">
        <v>598</v>
      </c>
      <c r="G12" s="44"/>
      <c r="H12" s="44"/>
      <c r="I12" s="44"/>
      <c r="J12" s="44"/>
      <c r="K12" s="44"/>
      <c r="L12" s="44"/>
      <c r="M12" s="44">
        <v>122</v>
      </c>
      <c r="N12" s="44">
        <v>1428</v>
      </c>
    </row>
    <row r="13" spans="1:14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>
        <v>1475</v>
      </c>
    </row>
    <row r="14" spans="1:14">
      <c r="A14" s="35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>
      <c r="A15" s="35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>
      <c r="A16" s="35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>
      <c r="A17" s="35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>
      <c r="A18" s="35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>
      <c r="A19" s="35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>
      <c r="A20" s="35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>
      <c r="A21" s="35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>
      <c r="A22" s="35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>
      <c r="A23" s="35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>
      <c r="A24" s="3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>
      <c r="A25" s="35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>
      <c r="A26" s="35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>
      <c r="A27" s="35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>
      <c r="A28" s="35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>
      <c r="A29" s="35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>
      <c r="A30" s="35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>
      <c r="A31" s="35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>
      <c r="A32" t="s">
        <v>7</v>
      </c>
      <c r="B32" s="15">
        <f>B7+B8+B9+B10+B11+B12+B13+B14+B15+B16+B17+B18+B19+B20+B21+B22+B23+B24+B25+B26+B27+B28+B29+B30+B31</f>
        <v>9200</v>
      </c>
      <c r="C32" s="15">
        <f t="shared" ref="C32:N32" si="0">C7+C8+C9+C10+C11+C12+C13+C14+C15+C16+C17+C18+C19+C20+C21+C22+C23+C24+C25+C26+C27+C28+C29+C30+C31</f>
        <v>904</v>
      </c>
      <c r="D32" s="15">
        <f t="shared" si="0"/>
        <v>8100</v>
      </c>
      <c r="E32" s="15">
        <f t="shared" si="0"/>
        <v>1480</v>
      </c>
      <c r="F32" s="15">
        <f t="shared" si="0"/>
        <v>2616</v>
      </c>
      <c r="G32" s="15">
        <f t="shared" si="0"/>
        <v>750</v>
      </c>
      <c r="H32" s="15">
        <f t="shared" si="0"/>
        <v>5100</v>
      </c>
      <c r="I32" s="15">
        <f t="shared" si="0"/>
        <v>438</v>
      </c>
      <c r="J32" s="15">
        <f t="shared" si="0"/>
        <v>842</v>
      </c>
      <c r="K32" s="15">
        <f t="shared" si="0"/>
        <v>1342</v>
      </c>
      <c r="L32" s="15">
        <f t="shared" si="0"/>
        <v>944</v>
      </c>
      <c r="M32" s="15">
        <f t="shared" si="0"/>
        <v>2480</v>
      </c>
      <c r="N32" s="15">
        <f t="shared" si="0"/>
        <v>43717</v>
      </c>
    </row>
    <row r="34" spans="13:13">
      <c r="M34" s="4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B32" sqref="B32:N32"/>
    </sheetView>
  </sheetViews>
  <sheetFormatPr baseColWidth="10" defaultRowHeight="15"/>
  <cols>
    <col min="2" max="2" width="12" bestFit="1" customWidth="1"/>
    <col min="14" max="14" width="12.140625" customWidth="1"/>
  </cols>
  <sheetData>
    <row r="1" spans="1:14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">
      <c r="A2" s="39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>
      <c r="A3" s="40" t="s">
        <v>53</v>
      </c>
      <c r="B3" s="41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>
      <c r="A4" s="40"/>
      <c r="B4" s="42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30">
      <c r="A6" s="36"/>
      <c r="B6" s="45" t="s">
        <v>28</v>
      </c>
      <c r="C6" s="45" t="s">
        <v>49</v>
      </c>
      <c r="D6" s="45" t="s">
        <v>30</v>
      </c>
      <c r="E6" s="45" t="s">
        <v>31</v>
      </c>
      <c r="F6" s="45" t="s">
        <v>43</v>
      </c>
      <c r="G6" s="45" t="s">
        <v>44</v>
      </c>
      <c r="H6" s="45" t="s">
        <v>45</v>
      </c>
      <c r="I6" s="45" t="s">
        <v>46</v>
      </c>
      <c r="J6" s="45" t="s">
        <v>36</v>
      </c>
      <c r="K6" s="45" t="s">
        <v>37</v>
      </c>
      <c r="L6" s="45" t="s">
        <v>50</v>
      </c>
      <c r="M6" s="45" t="s">
        <v>47</v>
      </c>
      <c r="N6" s="45" t="s">
        <v>48</v>
      </c>
    </row>
    <row r="7" spans="1:14">
      <c r="A7" s="37"/>
      <c r="B7" s="43">
        <v>3250</v>
      </c>
      <c r="C7" s="43">
        <v>128</v>
      </c>
      <c r="D7" s="43">
        <v>1500</v>
      </c>
      <c r="E7" s="43">
        <v>500</v>
      </c>
      <c r="F7" s="43">
        <v>225</v>
      </c>
      <c r="G7" s="43">
        <v>150</v>
      </c>
      <c r="H7" s="43">
        <v>1500</v>
      </c>
      <c r="I7" s="43">
        <v>205</v>
      </c>
      <c r="J7" s="43">
        <v>521</v>
      </c>
      <c r="K7" s="43">
        <v>128</v>
      </c>
      <c r="L7" s="43">
        <v>589</v>
      </c>
      <c r="M7" s="43">
        <v>198</v>
      </c>
      <c r="N7" s="43">
        <v>14522</v>
      </c>
    </row>
    <row r="8" spans="1:14">
      <c r="A8" s="37"/>
      <c r="B8" s="43">
        <v>2452</v>
      </c>
      <c r="C8" s="43">
        <v>341</v>
      </c>
      <c r="D8" s="43">
        <v>1300</v>
      </c>
      <c r="E8" s="43">
        <v>250</v>
      </c>
      <c r="F8" s="43">
        <v>322</v>
      </c>
      <c r="G8" s="43">
        <v>250</v>
      </c>
      <c r="H8" s="43">
        <v>1500</v>
      </c>
      <c r="I8" s="43">
        <v>346</v>
      </c>
      <c r="J8" s="43">
        <v>321</v>
      </c>
      <c r="K8" s="43">
        <v>522</v>
      </c>
      <c r="L8" s="43">
        <v>322</v>
      </c>
      <c r="M8" s="43">
        <v>421</v>
      </c>
      <c r="N8" s="43">
        <v>11245</v>
      </c>
    </row>
    <row r="9" spans="1:14">
      <c r="A9" s="37"/>
      <c r="B9" s="43">
        <v>4100</v>
      </c>
      <c r="C9" s="43">
        <v>524</v>
      </c>
      <c r="D9" s="43">
        <v>2100</v>
      </c>
      <c r="E9" s="43">
        <v>320</v>
      </c>
      <c r="F9" s="43">
        <v>421</v>
      </c>
      <c r="G9" s="43">
        <v>350</v>
      </c>
      <c r="H9" s="43">
        <v>2100</v>
      </c>
      <c r="I9" s="43">
        <v>128</v>
      </c>
      <c r="J9" s="43"/>
      <c r="K9" s="43">
        <v>415</v>
      </c>
      <c r="L9" s="43">
        <v>456</v>
      </c>
      <c r="M9" s="43">
        <v>356</v>
      </c>
      <c r="N9" s="43">
        <v>1589</v>
      </c>
    </row>
    <row r="10" spans="1:14">
      <c r="A10" s="37"/>
      <c r="B10" s="43"/>
      <c r="C10" s="43"/>
      <c r="D10" s="43">
        <v>3200</v>
      </c>
      <c r="E10" s="43">
        <v>410</v>
      </c>
      <c r="F10" s="43">
        <v>528</v>
      </c>
      <c r="G10" s="43"/>
      <c r="H10" s="43"/>
      <c r="I10" s="43"/>
      <c r="J10" s="43"/>
      <c r="K10" s="43"/>
      <c r="L10" s="43">
        <v>254</v>
      </c>
      <c r="M10" s="43">
        <v>189</v>
      </c>
      <c r="N10" s="43">
        <v>5432</v>
      </c>
    </row>
    <row r="11" spans="1:14">
      <c r="A11" s="37"/>
      <c r="B11" s="43"/>
      <c r="C11" s="43"/>
      <c r="D11" s="43"/>
      <c r="E11" s="43"/>
      <c r="F11" s="43">
        <v>321</v>
      </c>
      <c r="G11" s="43"/>
      <c r="H11" s="43"/>
      <c r="I11" s="43"/>
      <c r="J11" s="43"/>
      <c r="K11" s="43"/>
      <c r="L11" s="43"/>
      <c r="M11" s="43">
        <v>624</v>
      </c>
      <c r="N11" s="43">
        <v>869</v>
      </c>
    </row>
    <row r="12" spans="1:14">
      <c r="A12" s="35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>
        <v>214</v>
      </c>
      <c r="N12" s="44">
        <v>1286</v>
      </c>
    </row>
    <row r="13" spans="1:14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>
        <v>235</v>
      </c>
      <c r="N13" s="44">
        <v>1432</v>
      </c>
    </row>
    <row r="14" spans="1:14">
      <c r="A14" s="35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>
      <c r="A15" s="35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>
      <c r="A16" s="35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>
      <c r="A17" s="35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>
      <c r="A18" s="35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>
      <c r="A19" s="35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>
      <c r="A20" s="35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>
      <c r="A21" s="35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>
      <c r="A22" s="35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>
      <c r="A23" s="35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>
      <c r="A24" s="3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>
      <c r="A25" s="35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>
      <c r="A26" s="35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>
      <c r="A27" s="35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>
      <c r="A28" s="35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>
      <c r="A29" s="35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>
      <c r="A30" s="35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>
      <c r="A31" s="35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>
      <c r="A32" t="s">
        <v>7</v>
      </c>
      <c r="B32" s="15">
        <f>B7+B8+B9+B10+B11+B12+B13+B14+B15+B16+B17+B18+B19+B20+B21+B22+B23+B24+B25+B26+B27+B28+B29+B30+B31</f>
        <v>9802</v>
      </c>
      <c r="C32" s="15">
        <f t="shared" ref="C32:N32" si="0">C7+C8+C9+C10+C11+C12+C13+C14+C15+C16+C17+C18+C19+C20+C21+C22+C23+C24+C25+C26+C27+C28+C29+C30+C31</f>
        <v>993</v>
      </c>
      <c r="D32" s="15">
        <f t="shared" si="0"/>
        <v>8100</v>
      </c>
      <c r="E32" s="15">
        <f t="shared" si="0"/>
        <v>1480</v>
      </c>
      <c r="F32" s="15">
        <f t="shared" si="0"/>
        <v>1817</v>
      </c>
      <c r="G32" s="15">
        <f t="shared" si="0"/>
        <v>750</v>
      </c>
      <c r="H32" s="15">
        <f t="shared" si="0"/>
        <v>5100</v>
      </c>
      <c r="I32" s="15">
        <f t="shared" si="0"/>
        <v>679</v>
      </c>
      <c r="J32" s="15">
        <f t="shared" si="0"/>
        <v>842</v>
      </c>
      <c r="K32" s="15">
        <f t="shared" si="0"/>
        <v>1065</v>
      </c>
      <c r="L32" s="15">
        <f t="shared" si="0"/>
        <v>1621</v>
      </c>
      <c r="M32" s="15">
        <f t="shared" si="0"/>
        <v>2237</v>
      </c>
      <c r="N32" s="15">
        <f t="shared" si="0"/>
        <v>36375</v>
      </c>
    </row>
    <row r="34" spans="13:13">
      <c r="M34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Ejercicio 1</vt:lpstr>
      <vt:lpstr>Ejercicio 2</vt:lpstr>
      <vt:lpstr>Ejercicio3(informe final)</vt:lpstr>
      <vt:lpstr>Ejercicio3(1 Trimestre)</vt:lpstr>
      <vt:lpstr>Ejercicio3(2 Trimestre)</vt:lpstr>
      <vt:lpstr>Ejercicio3(3 Trimestre)</vt:lpstr>
      <vt:lpstr>Ejercicio3(4 Trimestre)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2013-03-04T18:48:00Z</dcterms:modified>
</cp:coreProperties>
</file>